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red\Desktop\Maja\ŠO\32. elektronska sjednica ŠO\"/>
    </mc:Choice>
  </mc:AlternateContent>
  <bookViews>
    <workbookView xWindow="0" yWindow="0" windowWidth="28800" windowHeight="12300" firstSheet="2" activeTab="6"/>
  </bookViews>
  <sheets>
    <sheet name="SAŽETAK" sheetId="10" r:id="rId1"/>
    <sheet name=" Račun prihoda i rashoda" sheetId="3" r:id="rId2"/>
    <sheet name="Rashodi prema funkcijskoj kl" sheetId="5" r:id="rId3"/>
    <sheet name="Prihodi i rashodi po izvorima" sheetId="8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G11" i="3"/>
  <c r="F11" i="3"/>
  <c r="E11" i="3"/>
  <c r="G11" i="10"/>
  <c r="H8" i="10" l="1"/>
  <c r="F11" i="5" l="1"/>
  <c r="F10" i="5" s="1"/>
  <c r="E11" i="5"/>
  <c r="E10" i="5" s="1"/>
  <c r="D11" i="5"/>
  <c r="D10" i="5" s="1"/>
  <c r="C11" i="5"/>
  <c r="C10" i="5" s="1"/>
  <c r="F56" i="7" l="1"/>
  <c r="F49" i="7"/>
  <c r="I41" i="7"/>
  <c r="I40" i="7" s="1"/>
  <c r="I30" i="7" s="1"/>
  <c r="I22" i="7" s="1"/>
  <c r="I92" i="7" s="1"/>
  <c r="H41" i="7"/>
  <c r="H40" i="7" s="1"/>
  <c r="H30" i="7" s="1"/>
  <c r="H22" i="7" s="1"/>
  <c r="G41" i="7"/>
  <c r="G40" i="7" s="1"/>
  <c r="G30" i="7" s="1"/>
  <c r="G22" i="7" s="1"/>
  <c r="G92" i="7" s="1"/>
  <c r="F41" i="7"/>
  <c r="F40" i="7" s="1"/>
  <c r="F30" i="7" s="1"/>
  <c r="I6" i="7"/>
  <c r="H6" i="7"/>
  <c r="G6" i="7"/>
  <c r="I19" i="7"/>
  <c r="H19" i="7"/>
  <c r="G19" i="7"/>
  <c r="F19" i="7"/>
  <c r="F15" i="7"/>
  <c r="F12" i="7" s="1"/>
  <c r="F6" i="7" s="1"/>
  <c r="F9" i="7"/>
  <c r="F8" i="7" s="1"/>
  <c r="H92" i="7" l="1"/>
  <c r="F22" i="7"/>
  <c r="F92" i="7" s="1"/>
  <c r="F40" i="8"/>
  <c r="E40" i="8"/>
  <c r="D40" i="8"/>
  <c r="F43" i="8"/>
  <c r="E43" i="8"/>
  <c r="D43" i="8"/>
  <c r="E34" i="8" l="1"/>
  <c r="D34" i="8"/>
  <c r="F34" i="8"/>
  <c r="C38" i="8"/>
  <c r="C35" i="8"/>
  <c r="C43" i="8"/>
  <c r="C40" i="8"/>
  <c r="F15" i="8"/>
  <c r="F10" i="8" s="1"/>
  <c r="E15" i="8"/>
  <c r="D15" i="8"/>
  <c r="C15" i="8"/>
  <c r="C10" i="8" s="1"/>
  <c r="F18" i="8"/>
  <c r="E18" i="8"/>
  <c r="D18" i="8"/>
  <c r="H24" i="3"/>
  <c r="G24" i="3"/>
  <c r="F24" i="3"/>
  <c r="H29" i="3"/>
  <c r="G29" i="3"/>
  <c r="F29" i="3"/>
  <c r="D10" i="8" l="1"/>
  <c r="E10" i="8"/>
  <c r="G23" i="3"/>
  <c r="C34" i="8"/>
  <c r="F23" i="3"/>
  <c r="H23" i="3"/>
  <c r="E24" i="3"/>
  <c r="E29" i="3"/>
  <c r="E23" i="3" l="1"/>
  <c r="J21" i="10"/>
  <c r="I21" i="10"/>
  <c r="H21" i="10"/>
  <c r="G21" i="10"/>
  <c r="F21" i="10"/>
  <c r="J11" i="10"/>
  <c r="I11" i="10"/>
  <c r="H11" i="10"/>
  <c r="J8" i="10"/>
  <c r="I8" i="10"/>
  <c r="G8" i="10"/>
  <c r="I14" i="10" l="1"/>
  <c r="J14" i="10"/>
  <c r="H14" i="10"/>
  <c r="G14" i="10"/>
  <c r="F28" i="10"/>
</calcChain>
</file>

<file path=xl/sharedStrings.xml><?xml version="1.0" encoding="utf-8"?>
<sst xmlns="http://schemas.openxmlformats.org/spreadsheetml/2006/main" count="313" uniqueCount="160">
  <si>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</si>
  <si>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</si>
  <si>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</si>
  <si>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</si>
  <si>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</si>
  <si>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</si>
  <si>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</si>
  <si>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</si>
  <si>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</si>
  <si>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</si>
  <si>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</si>
  <si>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</si>
  <si>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</si>
  <si>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</si>
  <si>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</si>
  <si>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</si>
  <si>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</si>
  <si>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</si>
  <si>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</si>
  <si>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</si>
  <si>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</si>
  <si>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</si>
  <si>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</si>
  <si>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</si>
  <si>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</si>
  <si>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</si>
  <si>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</si>
  <si>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</si>
  <si>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</si>
  <si>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</si>
  <si>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</si>
  <si>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</si>
  <si>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</si>
  <si>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</si>
  <si>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</si>
  <si>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</si>
  <si>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</si>
  <si>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</si>
  <si>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</si>
  <si>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</si>
  <si>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</si>
  <si>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</si>
  <si>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</si>
  <si>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</si>
  <si>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</si>
  <si>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</si>
  <si>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</si>
  <si>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</si>
  <si>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</si>
  <si>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</si>
  <si>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</si>
  <si>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</si>
  <si>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</si>
  <si>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</si>
  <si>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</si>
  <si>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</si>
  <si>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</si>
  <si>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</si>
  <si>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</si>
  <si>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</si>
  <si>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</si>
  <si>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</si>
  <si>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</si>
  <si>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</si>
  <si>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</si>
  <si>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</si>
  <si>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</si>
  <si>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</si>
  <si>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</si>
  <si>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</si>
  <si>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</si>
  <si>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</si>
  <si>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</si>
  <si>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</si>
  <si>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</si>
  <si>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pristojbe po posebnim propisima i naknade</t>
  </si>
  <si>
    <t>Kazne,upravne mjere i ostali prihodi</t>
  </si>
  <si>
    <t>Naknade građanima i kućanstvima ma temelju osiguranja i druge naknade</t>
  </si>
  <si>
    <t>Rashodi za dodatna ulaganja na nefinancijskoj imovini</t>
  </si>
  <si>
    <t>Višak prihoda OŠ Zemunik Donji</t>
  </si>
  <si>
    <t>Ostale donacije u naravi</t>
  </si>
  <si>
    <t>41 Prihodi za posebne namjene</t>
  </si>
  <si>
    <t xml:space="preserve">  41 Prihodi za posebne   namjene</t>
  </si>
  <si>
    <t>42034 Višak prihoda</t>
  </si>
  <si>
    <t>451 F.P. I dod. Udio u por. Na dohodak</t>
  </si>
  <si>
    <t>5103 MZO</t>
  </si>
  <si>
    <t>51034 MZO -udžbenici</t>
  </si>
  <si>
    <t>51035 MZO - plaće</t>
  </si>
  <si>
    <t>510391 MZO Prehrana za učenike</t>
  </si>
  <si>
    <t>511903 MRMSOS - zalihe menstrualnih potrepština</t>
  </si>
  <si>
    <t>53 Proračun JLS</t>
  </si>
  <si>
    <t>12151 Višak prihoda - IF 51</t>
  </si>
  <si>
    <t>54 Projekt prehrane u riziku od siromaštva</t>
  </si>
  <si>
    <t>31 Vlastiti prihodi</t>
  </si>
  <si>
    <t>12 Višak/manjak prihoda -ZŽ</t>
  </si>
  <si>
    <t>5103 MZO - nenavedeni rashodi,licence</t>
  </si>
  <si>
    <t>5103 MZO - testiranje</t>
  </si>
  <si>
    <t>51034 MZO -udžbenici i lektira</t>
  </si>
  <si>
    <t>54 Pomoći iz inozemstva</t>
  </si>
  <si>
    <t>68 Ostali prihodi</t>
  </si>
  <si>
    <t>09 Obrazovanje</t>
  </si>
  <si>
    <t>0912 Osnovno obrazovanje</t>
  </si>
  <si>
    <t>096 Dodatne usluge u obrazovanju</t>
  </si>
  <si>
    <t>PROGRAM 2202</t>
  </si>
  <si>
    <t>Osnovno školstvo - standard</t>
  </si>
  <si>
    <t>Aktivnost A2202-01</t>
  </si>
  <si>
    <t>Djelatnost osnovnih škola</t>
  </si>
  <si>
    <t>Izvor financiranja 45</t>
  </si>
  <si>
    <t>Aktivnost T2202-03</t>
  </si>
  <si>
    <t>Hitne intervencije u OŠ</t>
  </si>
  <si>
    <t>Rashodi za nabavu proizv.dugot.imovine</t>
  </si>
  <si>
    <t>F.P. I dod. Udio u por. na dohodak</t>
  </si>
  <si>
    <t>Aktivnost A2202-04</t>
  </si>
  <si>
    <t>Administracija i upravljanje</t>
  </si>
  <si>
    <t>Izvor financiranja 51</t>
  </si>
  <si>
    <t>Državni proračun</t>
  </si>
  <si>
    <t>Aktivnost A2203-01</t>
  </si>
  <si>
    <t>Javne potrebe u prosvjeti-korisnici</t>
  </si>
  <si>
    <t>Izvor financiranja 11</t>
  </si>
  <si>
    <t>Opći prihodi i primici</t>
  </si>
  <si>
    <t>PROGRAM 2203</t>
  </si>
  <si>
    <t>Osnovno školstvo - iznad standarda</t>
  </si>
  <si>
    <t>Aktivnost T2203-02</t>
  </si>
  <si>
    <t>Projektna dokumentacija - Javne potrebe</t>
  </si>
  <si>
    <t>Rashodi za nabavu proizved.dugotr.imovine</t>
  </si>
  <si>
    <t>Aktivnost A2203-04</t>
  </si>
  <si>
    <t>Podizanje kvalitete i standarda u školstvu</t>
  </si>
  <si>
    <t>Izvor financiranja 31</t>
  </si>
  <si>
    <t>Vlastiti prihodi - korisnici</t>
  </si>
  <si>
    <t>Izvor financiranja 41</t>
  </si>
  <si>
    <t>Prihodi za posebne namjene</t>
  </si>
  <si>
    <t>Izvor financiranja 42</t>
  </si>
  <si>
    <t>Višak/manjak prihoda korisnici</t>
  </si>
  <si>
    <t>Rashodi za nabavu proiz. dugotrajne imovine</t>
  </si>
  <si>
    <t>Izvor financiranja 53</t>
  </si>
  <si>
    <t>Proračun JLS</t>
  </si>
  <si>
    <t>Naknade građanima i kućanstvima.na temelju osig. I drugo</t>
  </si>
  <si>
    <t>Aktivnost  A2203-06</t>
  </si>
  <si>
    <t>Školska kuhinja i kantina</t>
  </si>
  <si>
    <t>Rashodi za  nabavu nefinancijske imovine</t>
  </si>
  <si>
    <t>Rashodi za  nabavu proizv. dugotrajne imovine</t>
  </si>
  <si>
    <t>Izvor financiranja 12</t>
  </si>
  <si>
    <t>Višak/manjak prihoda - ZŽ</t>
  </si>
  <si>
    <t>Aktivnost  A2203-07</t>
  </si>
  <si>
    <t>Prehrana u riziku od siromaštva</t>
  </si>
  <si>
    <t>Izvor financiranja 54</t>
  </si>
  <si>
    <t>Pomoći iz inozemstva</t>
  </si>
  <si>
    <t>Aktivnost  A2203-14</t>
  </si>
  <si>
    <t>Natjecanja i smotre u OŠ</t>
  </si>
  <si>
    <t>Aktivnost  A2203-27</t>
  </si>
  <si>
    <t>Udžbenici</t>
  </si>
  <si>
    <t>Rashodi za nabavu proizv.dugotrajne imovine</t>
  </si>
  <si>
    <t>Aktivnost  A2203-30</t>
  </si>
  <si>
    <t>Produženi boravak</t>
  </si>
  <si>
    <t>Aktivnost  A2203-33</t>
  </si>
  <si>
    <t>Prehrana za učenike</t>
  </si>
  <si>
    <t>Aktivnost  A2203-34</t>
  </si>
  <si>
    <t>Zalihe menstrualnih higijenskih potrepština</t>
  </si>
  <si>
    <t>Ostali rashodi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</si>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</sst>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"/>
      <charset val="238"/>
    </font>
    <font>
      <b/>
      <sz val="10"/>
      <color indexed="8"/>
      <name val="Arial "/>
      <charset val="238"/>
    </font>
    <font>
      <sz val="11"/>
      <color theme="1"/>
      <name val="Arial "/>
      <charset val="238"/>
    </font>
    <font>
      <b/>
      <sz val="11"/>
      <name val="Arial "/>
      <charset val="238"/>
    </font>
    <font>
      <b/>
      <i/>
      <sz val="10"/>
      <color indexed="8"/>
      <name val="Arial "/>
      <charset val="238"/>
    </font>
    <font>
      <b/>
      <sz val="1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quotePrefix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/>
    </xf>
    <xf numFmtId="0" fontId="9" fillId="0" borderId="3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wrapText="1"/>
    </xf>
    <xf numFmtId="0" fontId="8" fillId="0" borderId="3" xfId="0" quotePrefix="1" applyFont="1" applyBorder="1" applyAlignment="1">
      <alignment vertical="center" wrapText="1"/>
    </xf>
    <xf numFmtId="4" fontId="0" fillId="0" borderId="3" xfId="0" applyNumberFormat="1" applyBorder="1"/>
    <xf numFmtId="0" fontId="0" fillId="0" borderId="3" xfId="0" applyBorder="1"/>
    <xf numFmtId="4" fontId="3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7" fillId="0" borderId="3" xfId="0" quotePrefix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4" fontId="0" fillId="0" borderId="0" xfId="0" applyNumberFormat="1"/>
    <xf numFmtId="4" fontId="8" fillId="0" borderId="3" xfId="0" quotePrefix="1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4" fontId="21" fillId="2" borderId="3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 wrapText="1"/>
    </xf>
    <xf numFmtId="4" fontId="5" fillId="7" borderId="3" xfId="0" applyNumberFormat="1" applyFont="1" applyFill="1" applyBorder="1" applyAlignment="1">
      <alignment horizontal="right"/>
    </xf>
    <xf numFmtId="4" fontId="5" fillId="7" borderId="3" xfId="0" applyNumberFormat="1" applyFont="1" applyFill="1" applyBorder="1" applyAlignment="1">
      <alignment horizontal="right" wrapText="1"/>
    </xf>
    <xf numFmtId="4" fontId="6" fillId="5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 wrapText="1"/>
    </xf>
    <xf numFmtId="0" fontId="23" fillId="6" borderId="4" xfId="0" applyFont="1" applyFill="1" applyBorder="1" applyAlignment="1">
      <alignment horizontal="left" vertical="center" wrapText="1"/>
    </xf>
    <xf numFmtId="4" fontId="24" fillId="6" borderId="4" xfId="0" applyNumberFormat="1" applyFont="1" applyFill="1" applyBorder="1" applyAlignment="1">
      <alignment horizontal="right"/>
    </xf>
    <xf numFmtId="4" fontId="23" fillId="6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1" fillId="0" borderId="4" xfId="0" applyNumberFormat="1" applyFont="1" applyBorder="1"/>
    <xf numFmtId="4" fontId="1" fillId="5" borderId="4" xfId="0" applyNumberFormat="1" applyFont="1" applyFill="1" applyBorder="1"/>
    <xf numFmtId="4" fontId="1" fillId="7" borderId="4" xfId="0" applyNumberFormat="1" applyFont="1" applyFill="1" applyBorder="1"/>
    <xf numFmtId="4" fontId="6" fillId="7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 wrapText="1"/>
    </xf>
    <xf numFmtId="4" fontId="0" fillId="0" borderId="4" xfId="0" applyNumberFormat="1" applyBorder="1"/>
    <xf numFmtId="4" fontId="0" fillId="5" borderId="4" xfId="0" applyNumberFormat="1" applyFill="1" applyBorder="1"/>
    <xf numFmtId="0" fontId="25" fillId="0" borderId="0" xfId="0" applyFont="1"/>
    <xf numFmtId="4" fontId="21" fillId="5" borderId="3" xfId="0" applyNumberFormat="1" applyFont="1" applyFill="1" applyBorder="1" applyAlignment="1">
      <alignment horizontal="right"/>
    </xf>
    <xf numFmtId="4" fontId="26" fillId="7" borderId="0" xfId="0" applyNumberFormat="1" applyFont="1" applyFill="1"/>
    <xf numFmtId="0" fontId="25" fillId="0" borderId="3" xfId="0" applyFont="1" applyBorder="1"/>
    <xf numFmtId="4" fontId="25" fillId="0" borderId="3" xfId="0" applyNumberFormat="1" applyFont="1" applyBorder="1"/>
    <xf numFmtId="0" fontId="25" fillId="7" borderId="4" xfId="0" applyFont="1" applyFill="1" applyBorder="1"/>
    <xf numFmtId="0" fontId="25" fillId="5" borderId="4" xfId="0" applyFont="1" applyFill="1" applyBorder="1"/>
    <xf numFmtId="4" fontId="26" fillId="5" borderId="3" xfId="0" applyNumberFormat="1" applyFont="1" applyFill="1" applyBorder="1"/>
    <xf numFmtId="0" fontId="25" fillId="0" borderId="4" xfId="0" applyFont="1" applyBorder="1"/>
    <xf numFmtId="4" fontId="26" fillId="7" borderId="3" xfId="0" applyNumberFormat="1" applyFont="1" applyFill="1" applyBorder="1"/>
    <xf numFmtId="4" fontId="26" fillId="0" borderId="3" xfId="0" applyNumberFormat="1" applyFont="1" applyBorder="1"/>
    <xf numFmtId="4" fontId="25" fillId="7" borderId="4" xfId="0" applyNumberFormat="1" applyFont="1" applyFill="1" applyBorder="1"/>
    <xf numFmtId="4" fontId="25" fillId="0" borderId="4" xfId="0" applyNumberFormat="1" applyFont="1" applyBorder="1"/>
    <xf numFmtId="4" fontId="26" fillId="7" borderId="4" xfId="0" applyNumberFormat="1" applyFont="1" applyFill="1" applyBorder="1"/>
    <xf numFmtId="4" fontId="25" fillId="5" borderId="4" xfId="0" applyNumberFormat="1" applyFont="1" applyFill="1" applyBorder="1"/>
    <xf numFmtId="4" fontId="21" fillId="5" borderId="3" xfId="0" applyNumberFormat="1" applyFont="1" applyFill="1" applyBorder="1" applyAlignment="1">
      <alignment horizontal="right" wrapText="1"/>
    </xf>
    <xf numFmtId="4" fontId="28" fillId="0" borderId="3" xfId="0" applyNumberFormat="1" applyFont="1" applyBorder="1"/>
    <xf numFmtId="4" fontId="27" fillId="0" borderId="3" xfId="0" applyNumberFormat="1" applyFont="1" applyBorder="1"/>
    <xf numFmtId="4" fontId="21" fillId="2" borderId="3" xfId="0" applyNumberFormat="1" applyFont="1" applyFill="1" applyBorder="1" applyAlignment="1">
      <alignment horizontal="right" wrapText="1"/>
    </xf>
    <xf numFmtId="0" fontId="30" fillId="5" borderId="4" xfId="0" applyFont="1" applyFill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4" fontId="31" fillId="7" borderId="4" xfId="0" applyNumberFormat="1" applyFont="1" applyFill="1" applyBorder="1"/>
    <xf numFmtId="4" fontId="31" fillId="7" borderId="3" xfId="0" applyNumberFormat="1" applyFont="1" applyFill="1" applyBorder="1"/>
    <xf numFmtId="4" fontId="29" fillId="7" borderId="3" xfId="0" applyNumberFormat="1" applyFont="1" applyFill="1" applyBorder="1" applyAlignment="1">
      <alignment horizontal="right"/>
    </xf>
    <xf numFmtId="4" fontId="29" fillId="7" borderId="3" xfId="0" applyNumberFormat="1" applyFont="1" applyFill="1" applyBorder="1" applyAlignment="1">
      <alignment horizontal="right" wrapText="1"/>
    </xf>
    <xf numFmtId="4" fontId="21" fillId="0" borderId="3" xfId="0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right" wrapText="1"/>
    </xf>
    <xf numFmtId="4" fontId="26" fillId="5" borderId="4" xfId="0" applyNumberFormat="1" applyFont="1" applyFill="1" applyBorder="1"/>
    <xf numFmtId="0" fontId="3" fillId="5" borderId="4" xfId="0" applyFont="1" applyFill="1" applyBorder="1" applyAlignment="1">
      <alignment horizontal="left" vertical="center" wrapText="1"/>
    </xf>
    <xf numFmtId="4" fontId="21" fillId="7" borderId="3" xfId="0" applyNumberFormat="1" applyFont="1" applyFill="1" applyBorder="1" applyAlignment="1">
      <alignment horizontal="right"/>
    </xf>
    <xf numFmtId="4" fontId="21" fillId="7" borderId="3" xfId="0" applyNumberFormat="1" applyFont="1" applyFill="1" applyBorder="1" applyAlignment="1">
      <alignment horizontal="right" wrapText="1"/>
    </xf>
    <xf numFmtId="4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 wrapText="1"/>
    </xf>
    <xf numFmtId="0" fontId="29" fillId="0" borderId="4" xfId="0" applyFont="1" applyBorder="1" applyAlignment="1">
      <alignment horizontal="left" vertical="center" wrapText="1"/>
    </xf>
    <xf numFmtId="4" fontId="32" fillId="7" borderId="3" xfId="0" applyNumberFormat="1" applyFont="1" applyFill="1" applyBorder="1"/>
    <xf numFmtId="0" fontId="1" fillId="0" borderId="3" xfId="0" applyFont="1" applyBorder="1" applyAlignment="1">
      <alignment horizontal="left"/>
    </xf>
    <xf numFmtId="4" fontId="6" fillId="0" borderId="13" xfId="0" applyNumberFormat="1" applyFont="1" applyBorder="1" applyAlignment="1">
      <alignment horizontal="center" vertical="center" wrapText="1"/>
    </xf>
    <xf numFmtId="4" fontId="9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Border="1" applyAlignment="1">
      <alignment horizontal="left"/>
    </xf>
    <xf numFmtId="4" fontId="6" fillId="2" borderId="3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wrapText="1"/>
    </xf>
    <xf numFmtId="4" fontId="18" fillId="0" borderId="0" xfId="0" quotePrefix="1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9" fillId="0" borderId="1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center" wrapText="1"/>
    </xf>
    <xf numFmtId="4" fontId="9" fillId="0" borderId="2" xfId="0" quotePrefix="1" applyNumberFormat="1" applyFont="1" applyBorder="1" applyAlignment="1">
      <alignment horizontal="left"/>
    </xf>
    <xf numFmtId="4" fontId="9" fillId="2" borderId="3" xfId="0" applyNumberFormat="1" applyFont="1" applyFill="1" applyBorder="1" applyAlignment="1">
      <alignment horizontal="center" vertical="center" wrapText="1"/>
    </xf>
    <xf numFmtId="0" fontId="25" fillId="8" borderId="4" xfId="0" applyFont="1" applyFill="1" applyBorder="1"/>
    <xf numFmtId="4" fontId="26" fillId="8" borderId="3" xfId="0" applyNumberFormat="1" applyFont="1" applyFill="1" applyBorder="1"/>
    <xf numFmtId="4" fontId="21" fillId="8" borderId="3" xfId="0" applyNumberFormat="1" applyFont="1" applyFill="1" applyBorder="1" applyAlignment="1">
      <alignment horizontal="right"/>
    </xf>
    <xf numFmtId="4" fontId="21" fillId="8" borderId="3" xfId="0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0" fontId="33" fillId="5" borderId="4" xfId="0" applyFont="1" applyFill="1" applyBorder="1" applyAlignment="1">
      <alignment horizontal="left" vertical="center" wrapText="1"/>
    </xf>
    <xf numFmtId="4" fontId="9" fillId="0" borderId="1" xfId="0" quotePrefix="1" applyNumberFormat="1" applyFont="1" applyBorder="1" applyAlignment="1">
      <alignment horizontal="left" vertical="center"/>
    </xf>
    <xf numFmtId="4" fontId="7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4" fontId="9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horizontal="left" vertical="center" wrapText="1"/>
    </xf>
    <xf numFmtId="4" fontId="9" fillId="3" borderId="1" xfId="0" quotePrefix="1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34" fillId="0" borderId="3" xfId="0" applyNumberFormat="1" applyFont="1" applyBorder="1" applyAlignment="1">
      <alignment horizontal="center" vertical="center"/>
    </xf>
    <xf numFmtId="4" fontId="34" fillId="0" borderId="9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0" fillId="7" borderId="1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workbookViewId="0">
      <selection activeCell="J29" sqref="J29"/>
    </sheetView>
  </sheetViews>
  <sheetFormatPr defaultRowHeight="15"/>
  <cols>
    <col min="5" max="10" width="25.28515625" customWidth="1"/>
  </cols>
  <sheetData>
    <row r="1" spans="1:10" ht="42" customHeight="1">
      <c r="A1" s="171" t="s">
        <v>32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>
      <c r="A3" s="171" t="s">
        <v>18</v>
      </c>
      <c r="B3" s="171"/>
      <c r="C3" s="171"/>
      <c r="D3" s="171"/>
      <c r="E3" s="171"/>
      <c r="F3" s="171"/>
      <c r="G3" s="171"/>
      <c r="H3" s="171"/>
      <c r="I3" s="172"/>
      <c r="J3" s="172"/>
    </row>
    <row r="4" spans="1:10" ht="18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>
      <c r="A5" s="171" t="s">
        <v>24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8">
      <c r="A6" s="1"/>
      <c r="B6" s="2"/>
      <c r="C6" s="2"/>
      <c r="D6" s="2"/>
      <c r="E6" s="6"/>
      <c r="F6" s="7"/>
      <c r="G6" s="7"/>
      <c r="H6" s="7"/>
      <c r="I6" s="7"/>
      <c r="J6" s="26" t="s">
        <v>37</v>
      </c>
    </row>
    <row r="7" spans="1:10" ht="25.5">
      <c r="A7" s="22"/>
      <c r="B7" s="23"/>
      <c r="C7" s="23"/>
      <c r="D7" s="24"/>
      <c r="E7" s="25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>
      <c r="A8" s="174" t="s">
        <v>0</v>
      </c>
      <c r="B8" s="175"/>
      <c r="C8" s="175"/>
      <c r="D8" s="175"/>
      <c r="E8" s="176"/>
      <c r="F8" s="135"/>
      <c r="G8" s="135">
        <f t="shared" ref="G8:J8" si="0">G9+G10</f>
        <v>816410.24</v>
      </c>
      <c r="H8" s="135">
        <f t="shared" si="0"/>
        <v>824409.01</v>
      </c>
      <c r="I8" s="135">
        <f t="shared" si="0"/>
        <v>845019.24</v>
      </c>
      <c r="J8" s="135">
        <f t="shared" si="0"/>
        <v>866144.79</v>
      </c>
    </row>
    <row r="9" spans="1:10">
      <c r="A9" s="177" t="s">
        <v>40</v>
      </c>
      <c r="B9" s="178"/>
      <c r="C9" s="178"/>
      <c r="D9" s="178"/>
      <c r="E9" s="170"/>
      <c r="F9" s="43"/>
      <c r="G9" s="43">
        <v>816410.24</v>
      </c>
      <c r="H9" s="43">
        <v>824409.01</v>
      </c>
      <c r="I9" s="43">
        <v>845019.24</v>
      </c>
      <c r="J9" s="43">
        <v>866144.79</v>
      </c>
    </row>
    <row r="10" spans="1:10">
      <c r="A10" s="169" t="s">
        <v>41</v>
      </c>
      <c r="B10" s="170"/>
      <c r="C10" s="170"/>
      <c r="D10" s="170"/>
      <c r="E10" s="170"/>
      <c r="F10" s="43"/>
      <c r="G10" s="43"/>
      <c r="H10" s="43"/>
      <c r="I10" s="43"/>
      <c r="J10" s="43"/>
    </row>
    <row r="11" spans="1:10">
      <c r="A11" s="136" t="s">
        <v>1</v>
      </c>
      <c r="B11" s="137"/>
      <c r="C11" s="137"/>
      <c r="D11" s="137"/>
      <c r="E11" s="137"/>
      <c r="F11" s="135"/>
      <c r="G11" s="135">
        <f>G12+G13</f>
        <v>818249.44000000006</v>
      </c>
      <c r="H11" s="135">
        <f t="shared" ref="H11:J11" si="1">H12+H13</f>
        <v>826263.5</v>
      </c>
      <c r="I11" s="135">
        <f t="shared" si="1"/>
        <v>846344.24</v>
      </c>
      <c r="J11" s="135">
        <f t="shared" si="1"/>
        <v>867295.42</v>
      </c>
    </row>
    <row r="12" spans="1:10">
      <c r="A12" s="179" t="s">
        <v>42</v>
      </c>
      <c r="B12" s="178"/>
      <c r="C12" s="178"/>
      <c r="D12" s="178"/>
      <c r="E12" s="178"/>
      <c r="F12" s="43"/>
      <c r="G12" s="43">
        <v>790472.78</v>
      </c>
      <c r="H12" s="43">
        <v>826263.5</v>
      </c>
      <c r="I12" s="43">
        <v>846344.24</v>
      </c>
      <c r="J12" s="47">
        <v>867295.42</v>
      </c>
    </row>
    <row r="13" spans="1:10">
      <c r="A13" s="169" t="s">
        <v>43</v>
      </c>
      <c r="B13" s="170"/>
      <c r="C13" s="170"/>
      <c r="D13" s="170"/>
      <c r="E13" s="170"/>
      <c r="F13" s="43"/>
      <c r="G13" s="43">
        <v>27776.66</v>
      </c>
      <c r="H13" s="43"/>
      <c r="I13" s="43"/>
      <c r="J13" s="47"/>
    </row>
    <row r="14" spans="1:10">
      <c r="A14" s="180" t="s">
        <v>67</v>
      </c>
      <c r="B14" s="175"/>
      <c r="C14" s="175"/>
      <c r="D14" s="175"/>
      <c r="E14" s="175"/>
      <c r="F14" s="135"/>
      <c r="G14" s="135">
        <f t="shared" ref="G14:J14" si="2">G8-G11</f>
        <v>-1839.2000000000698</v>
      </c>
      <c r="H14" s="135">
        <f t="shared" si="2"/>
        <v>-1854.4899999999907</v>
      </c>
      <c r="I14" s="135">
        <f t="shared" si="2"/>
        <v>-1325</v>
      </c>
      <c r="J14" s="135">
        <f t="shared" si="2"/>
        <v>-1150.6300000000047</v>
      </c>
    </row>
    <row r="15" spans="1:10" ht="18">
      <c r="A15" s="138"/>
      <c r="B15" s="139"/>
      <c r="C15" s="139"/>
      <c r="D15" s="139"/>
      <c r="E15" s="139"/>
      <c r="F15" s="139"/>
      <c r="G15" s="139"/>
      <c r="H15" s="140"/>
      <c r="I15" s="140"/>
      <c r="J15" s="140"/>
    </row>
    <row r="16" spans="1:10" ht="15.75">
      <c r="A16" s="181" t="s">
        <v>25</v>
      </c>
      <c r="B16" s="182"/>
      <c r="C16" s="182"/>
      <c r="D16" s="182"/>
      <c r="E16" s="182"/>
      <c r="F16" s="182"/>
      <c r="G16" s="182"/>
      <c r="H16" s="182"/>
      <c r="I16" s="182"/>
      <c r="J16" s="182"/>
    </row>
    <row r="17" spans="1:10" ht="18">
      <c r="A17" s="138"/>
      <c r="B17" s="139"/>
      <c r="C17" s="139"/>
      <c r="D17" s="139"/>
      <c r="E17" s="139"/>
      <c r="F17" s="139"/>
      <c r="G17" s="139"/>
      <c r="H17" s="140"/>
      <c r="I17" s="140"/>
      <c r="J17" s="140"/>
    </row>
    <row r="18" spans="1:10" ht="25.5">
      <c r="A18" s="141"/>
      <c r="B18" s="142"/>
      <c r="C18" s="142"/>
      <c r="D18" s="143"/>
      <c r="E18" s="144"/>
      <c r="F18" s="145" t="s">
        <v>38</v>
      </c>
      <c r="G18" s="145" t="s">
        <v>36</v>
      </c>
      <c r="H18" s="145" t="s">
        <v>46</v>
      </c>
      <c r="I18" s="145" t="s">
        <v>47</v>
      </c>
      <c r="J18" s="145" t="s">
        <v>48</v>
      </c>
    </row>
    <row r="19" spans="1:10">
      <c r="A19" s="169" t="s">
        <v>44</v>
      </c>
      <c r="B19" s="170"/>
      <c r="C19" s="170"/>
      <c r="D19" s="170"/>
      <c r="E19" s="170"/>
      <c r="F19" s="43"/>
      <c r="G19" s="43"/>
      <c r="H19" s="43"/>
      <c r="I19" s="43"/>
      <c r="J19" s="47"/>
    </row>
    <row r="20" spans="1:10">
      <c r="A20" s="169" t="s">
        <v>45</v>
      </c>
      <c r="B20" s="170"/>
      <c r="C20" s="170"/>
      <c r="D20" s="170"/>
      <c r="E20" s="170"/>
      <c r="F20" s="43"/>
      <c r="G20" s="43"/>
      <c r="H20" s="43"/>
      <c r="I20" s="43"/>
      <c r="J20" s="47"/>
    </row>
    <row r="21" spans="1:10">
      <c r="A21" s="180" t="s">
        <v>2</v>
      </c>
      <c r="B21" s="175"/>
      <c r="C21" s="175"/>
      <c r="D21" s="175"/>
      <c r="E21" s="175"/>
      <c r="F21" s="135">
        <f>F19-F20</f>
        <v>0</v>
      </c>
      <c r="G21" s="135">
        <f t="shared" ref="G21:J21" si="3">G19-G20</f>
        <v>0</v>
      </c>
      <c r="H21" s="135">
        <f t="shared" si="3"/>
        <v>0</v>
      </c>
      <c r="I21" s="135">
        <f t="shared" si="3"/>
        <v>0</v>
      </c>
      <c r="J21" s="135">
        <f t="shared" si="3"/>
        <v>0</v>
      </c>
    </row>
    <row r="22" spans="1:10">
      <c r="A22" s="180" t="s">
        <v>68</v>
      </c>
      <c r="B22" s="175"/>
      <c r="C22" s="175"/>
      <c r="D22" s="175"/>
      <c r="E22" s="175"/>
      <c r="F22" s="135"/>
      <c r="G22" s="135"/>
      <c r="H22" s="135"/>
      <c r="I22" s="135"/>
      <c r="J22" s="135"/>
    </row>
    <row r="23" spans="1:10" ht="18">
      <c r="A23" s="146"/>
      <c r="B23" s="139"/>
      <c r="C23" s="139"/>
      <c r="D23" s="139"/>
      <c r="E23" s="139"/>
      <c r="F23" s="139"/>
      <c r="G23" s="139"/>
      <c r="H23" s="140"/>
      <c r="I23" s="140"/>
      <c r="J23" s="140"/>
    </row>
    <row r="24" spans="1:10" ht="15.75">
      <c r="A24" s="181" t="s">
        <v>69</v>
      </c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ht="15.75">
      <c r="A25" s="147"/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 ht="25.5">
      <c r="A26" s="141"/>
      <c r="B26" s="142"/>
      <c r="C26" s="142"/>
      <c r="D26" s="143"/>
      <c r="E26" s="144"/>
      <c r="F26" s="145" t="s">
        <v>38</v>
      </c>
      <c r="G26" s="145" t="s">
        <v>36</v>
      </c>
      <c r="H26" s="145" t="s">
        <v>46</v>
      </c>
      <c r="I26" s="145" t="s">
        <v>47</v>
      </c>
      <c r="J26" s="145" t="s">
        <v>48</v>
      </c>
    </row>
    <row r="27" spans="1:10" ht="15" customHeight="1">
      <c r="A27" s="185" t="s">
        <v>70</v>
      </c>
      <c r="B27" s="186"/>
      <c r="C27" s="186"/>
      <c r="D27" s="186"/>
      <c r="E27" s="187"/>
      <c r="F27" s="131">
        <v>0</v>
      </c>
      <c r="G27" s="131"/>
      <c r="H27" s="131">
        <v>0</v>
      </c>
      <c r="I27" s="131">
        <v>0</v>
      </c>
      <c r="J27" s="134">
        <v>0</v>
      </c>
    </row>
    <row r="28" spans="1:10" ht="15" customHeight="1">
      <c r="A28" s="180" t="s">
        <v>71</v>
      </c>
      <c r="B28" s="175"/>
      <c r="C28" s="175"/>
      <c r="D28" s="175"/>
      <c r="E28" s="175"/>
      <c r="F28" s="149">
        <f>F22+F27</f>
        <v>0</v>
      </c>
      <c r="G28" s="149">
        <v>1839.2</v>
      </c>
      <c r="H28" s="149">
        <v>1854.49</v>
      </c>
      <c r="I28" s="149">
        <v>1325</v>
      </c>
      <c r="J28" s="150">
        <v>1150.6300000000001</v>
      </c>
    </row>
    <row r="29" spans="1:10" ht="45" customHeight="1">
      <c r="A29" s="174" t="s">
        <v>72</v>
      </c>
      <c r="B29" s="188"/>
      <c r="C29" s="188"/>
      <c r="D29" s="188"/>
      <c r="E29" s="189"/>
      <c r="F29" s="149"/>
      <c r="G29" s="149"/>
      <c r="H29" s="149"/>
      <c r="I29" s="149"/>
      <c r="J29" s="150"/>
    </row>
    <row r="30" spans="1:10" ht="15.75">
      <c r="A30" s="151"/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0" ht="15.75">
      <c r="A31" s="190" t="s">
        <v>66</v>
      </c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 ht="18">
      <c r="A32" s="153"/>
      <c r="B32" s="154"/>
      <c r="C32" s="154"/>
      <c r="D32" s="154"/>
      <c r="E32" s="154"/>
      <c r="F32" s="154"/>
      <c r="G32" s="154"/>
      <c r="H32" s="155"/>
      <c r="I32" s="155"/>
      <c r="J32" s="155"/>
    </row>
    <row r="33" spans="1:10" ht="25.5">
      <c r="A33" s="156"/>
      <c r="B33" s="157"/>
      <c r="C33" s="157"/>
      <c r="D33" s="158"/>
      <c r="E33" s="159"/>
      <c r="F33" s="160" t="s">
        <v>38</v>
      </c>
      <c r="G33" s="160" t="s">
        <v>36</v>
      </c>
      <c r="H33" s="160" t="s">
        <v>46</v>
      </c>
      <c r="I33" s="160" t="s">
        <v>47</v>
      </c>
      <c r="J33" s="160" t="s">
        <v>48</v>
      </c>
    </row>
    <row r="34" spans="1:10">
      <c r="A34" s="185" t="s">
        <v>70</v>
      </c>
      <c r="B34" s="186"/>
      <c r="C34" s="186"/>
      <c r="D34" s="186"/>
      <c r="E34" s="187"/>
      <c r="F34" s="131">
        <v>0</v>
      </c>
      <c r="G34" s="131"/>
      <c r="H34" s="131"/>
      <c r="I34" s="131"/>
      <c r="J34" s="134"/>
    </row>
    <row r="35" spans="1:10" ht="28.5" customHeight="1">
      <c r="A35" s="185" t="s">
        <v>73</v>
      </c>
      <c r="B35" s="186"/>
      <c r="C35" s="186"/>
      <c r="D35" s="186"/>
      <c r="E35" s="187"/>
      <c r="F35" s="131">
        <v>0</v>
      </c>
      <c r="G35" s="131"/>
      <c r="H35" s="131"/>
      <c r="I35" s="131"/>
      <c r="J35" s="134"/>
    </row>
    <row r="36" spans="1:10">
      <c r="A36" s="185" t="s">
        <v>74</v>
      </c>
      <c r="B36" s="191"/>
      <c r="C36" s="191"/>
      <c r="D36" s="191"/>
      <c r="E36" s="192"/>
      <c r="F36" s="131"/>
      <c r="G36" s="131"/>
      <c r="H36" s="131"/>
      <c r="I36" s="131"/>
      <c r="J36" s="134"/>
    </row>
    <row r="37" spans="1:10" ht="15" customHeight="1">
      <c r="A37" s="180" t="s">
        <v>71</v>
      </c>
      <c r="B37" s="175"/>
      <c r="C37" s="175"/>
      <c r="D37" s="175"/>
      <c r="E37" s="175"/>
      <c r="F37" s="132"/>
      <c r="G37" s="132"/>
      <c r="H37" s="132"/>
      <c r="I37" s="132"/>
      <c r="J37" s="133"/>
    </row>
    <row r="38" spans="1:10" ht="17.25" customHeight="1"/>
    <row r="39" spans="1:10">
      <c r="A39" s="183" t="s">
        <v>39</v>
      </c>
      <c r="B39" s="184"/>
      <c r="C39" s="184"/>
      <c r="D39" s="184"/>
      <c r="E39" s="184"/>
      <c r="F39" s="184"/>
      <c r="G39" s="184"/>
      <c r="H39" s="184"/>
      <c r="I39" s="184"/>
      <c r="J39" s="184"/>
    </row>
    <row r="40" spans="1:10" ht="9" customHeight="1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H12" sqref="H12"/>
    </sheetView>
  </sheetViews>
  <sheetFormatPr defaultRowHeight="15"/>
  <cols>
    <col min="1" max="1" width="7.42578125" bestFit="1" customWidth="1"/>
    <col min="2" max="2" width="8.42578125" bestFit="1" customWidth="1"/>
    <col min="3" max="3" width="28.85546875" customWidth="1"/>
    <col min="4" max="8" width="25.28515625" customWidth="1"/>
  </cols>
  <sheetData>
    <row r="1" spans="1:8" ht="42" customHeight="1">
      <c r="A1" s="171" t="s">
        <v>32</v>
      </c>
      <c r="B1" s="171"/>
      <c r="C1" s="171"/>
      <c r="D1" s="171"/>
      <c r="E1" s="171"/>
      <c r="F1" s="171"/>
      <c r="G1" s="171"/>
      <c r="H1" s="171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171" t="s">
        <v>18</v>
      </c>
      <c r="B3" s="171"/>
      <c r="C3" s="171"/>
      <c r="D3" s="171"/>
      <c r="E3" s="171"/>
      <c r="F3" s="171"/>
      <c r="G3" s="171"/>
      <c r="H3" s="171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171" t="s">
        <v>4</v>
      </c>
      <c r="B5" s="171"/>
      <c r="C5" s="171"/>
      <c r="D5" s="171"/>
      <c r="E5" s="171"/>
      <c r="F5" s="171"/>
      <c r="G5" s="171"/>
      <c r="H5" s="171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15.75" customHeight="1">
      <c r="A7" s="171" t="s">
        <v>49</v>
      </c>
      <c r="B7" s="171"/>
      <c r="C7" s="171"/>
      <c r="D7" s="171"/>
      <c r="E7" s="171"/>
      <c r="F7" s="171"/>
      <c r="G7" s="171"/>
      <c r="H7" s="171"/>
    </row>
    <row r="8" spans="1:8" ht="18">
      <c r="A8" s="4"/>
      <c r="B8" s="4"/>
      <c r="C8" s="4"/>
      <c r="D8" s="4"/>
      <c r="E8" s="4"/>
      <c r="F8" s="4"/>
      <c r="G8" s="5"/>
      <c r="H8" s="5"/>
    </row>
    <row r="9" spans="1:8" ht="25.5">
      <c r="A9" s="19" t="s">
        <v>5</v>
      </c>
      <c r="B9" s="18" t="s">
        <v>6</v>
      </c>
      <c r="C9" s="18" t="s">
        <v>3</v>
      </c>
      <c r="D9" s="18" t="s">
        <v>35</v>
      </c>
      <c r="E9" s="19" t="s">
        <v>36</v>
      </c>
      <c r="F9" s="19" t="s">
        <v>33</v>
      </c>
      <c r="G9" s="19" t="s">
        <v>26</v>
      </c>
      <c r="H9" s="19" t="s">
        <v>34</v>
      </c>
    </row>
    <row r="10" spans="1:8">
      <c r="A10" s="28"/>
      <c r="B10" s="29"/>
      <c r="C10" s="27" t="s">
        <v>0</v>
      </c>
      <c r="D10" s="33"/>
      <c r="E10" s="34"/>
      <c r="F10" s="28"/>
      <c r="G10" s="28"/>
      <c r="H10" s="28"/>
    </row>
    <row r="11" spans="1:8" ht="15.75" customHeight="1">
      <c r="A11" s="11">
        <v>6</v>
      </c>
      <c r="B11" s="11"/>
      <c r="C11" s="11" t="s">
        <v>7</v>
      </c>
      <c r="D11" s="35"/>
      <c r="E11" s="37">
        <f>E12+E13+E14+E15</f>
        <v>816410.24</v>
      </c>
      <c r="F11" s="37">
        <f>F12+F13+F14</f>
        <v>824409.01</v>
      </c>
      <c r="G11" s="37">
        <f>G12+G13+G14</f>
        <v>845019.24</v>
      </c>
      <c r="H11" s="37">
        <f>H12+H13+H14</f>
        <v>866144.79</v>
      </c>
    </row>
    <row r="12" spans="1:8" ht="38.25">
      <c r="A12" s="11"/>
      <c r="B12" s="15">
        <v>63</v>
      </c>
      <c r="C12" s="15" t="s">
        <v>28</v>
      </c>
      <c r="D12" s="32"/>
      <c r="E12" s="36">
        <v>695008.31</v>
      </c>
      <c r="F12" s="36">
        <v>723883.37</v>
      </c>
      <c r="G12" s="36">
        <v>741980.45</v>
      </c>
      <c r="H12" s="36">
        <v>760530.01</v>
      </c>
    </row>
    <row r="13" spans="1:8" ht="51">
      <c r="A13" s="46"/>
      <c r="B13" s="52">
        <v>65</v>
      </c>
      <c r="C13" s="52" t="s">
        <v>75</v>
      </c>
      <c r="D13" s="53"/>
      <c r="E13" s="41">
        <v>12230.69</v>
      </c>
      <c r="F13" s="41">
        <v>7000</v>
      </c>
      <c r="G13" s="41">
        <v>7175</v>
      </c>
      <c r="H13" s="41">
        <v>7354.38</v>
      </c>
    </row>
    <row r="14" spans="1:8" ht="38.25">
      <c r="A14" s="45"/>
      <c r="B14" s="45">
        <v>67</v>
      </c>
      <c r="C14" s="52" t="s">
        <v>29</v>
      </c>
      <c r="D14" s="53"/>
      <c r="E14" s="41">
        <v>107958.28</v>
      </c>
      <c r="F14" s="41">
        <v>93525.64</v>
      </c>
      <c r="G14" s="41">
        <v>95863.79</v>
      </c>
      <c r="H14" s="41">
        <v>98260.4</v>
      </c>
    </row>
    <row r="15" spans="1:8" ht="25.5">
      <c r="A15" s="45"/>
      <c r="B15" s="45">
        <v>68</v>
      </c>
      <c r="C15" s="52" t="s">
        <v>76</v>
      </c>
      <c r="D15" s="53"/>
      <c r="E15" s="41">
        <v>1212.96</v>
      </c>
      <c r="F15" s="54"/>
      <c r="G15" s="41"/>
      <c r="H15" s="41"/>
    </row>
    <row r="16" spans="1:8" ht="25.5">
      <c r="A16" s="55">
        <v>7</v>
      </c>
      <c r="B16" s="55"/>
      <c r="C16" s="42" t="s">
        <v>8</v>
      </c>
      <c r="D16" s="53"/>
      <c r="E16" s="41"/>
      <c r="F16" s="54"/>
      <c r="G16" s="41"/>
      <c r="H16" s="41"/>
    </row>
    <row r="17" spans="1:9" ht="25.5">
      <c r="A17" s="52"/>
      <c r="B17" s="52">
        <v>72</v>
      </c>
      <c r="C17" s="56" t="s">
        <v>27</v>
      </c>
      <c r="D17" s="53"/>
      <c r="E17" s="41"/>
      <c r="F17" s="54"/>
      <c r="G17" s="41"/>
      <c r="H17" s="51"/>
    </row>
    <row r="18" spans="1:9" ht="49.5" customHeight="1">
      <c r="A18" s="129">
        <v>9</v>
      </c>
      <c r="B18" s="57">
        <v>92</v>
      </c>
      <c r="C18" s="50" t="s">
        <v>79</v>
      </c>
      <c r="D18" s="49"/>
      <c r="E18" s="49">
        <v>1839.2</v>
      </c>
      <c r="F18" s="49">
        <v>1854.49</v>
      </c>
      <c r="G18" s="49">
        <v>1325</v>
      </c>
      <c r="H18" s="49">
        <v>1150.6300000000001</v>
      </c>
    </row>
    <row r="20" spans="1:9" ht="15.75">
      <c r="A20" s="171" t="s">
        <v>50</v>
      </c>
      <c r="B20" s="193"/>
      <c r="C20" s="193"/>
      <c r="D20" s="193"/>
      <c r="E20" s="193"/>
      <c r="F20" s="193"/>
      <c r="G20" s="193"/>
      <c r="H20" s="193"/>
    </row>
    <row r="21" spans="1:9" ht="18">
      <c r="A21" s="4"/>
      <c r="B21" s="4"/>
      <c r="C21" s="4"/>
      <c r="D21" s="4"/>
      <c r="E21" s="4"/>
      <c r="F21" s="4"/>
      <c r="G21" s="5"/>
      <c r="H21" s="5"/>
    </row>
    <row r="22" spans="1:9" ht="25.5">
      <c r="A22" s="19" t="s">
        <v>5</v>
      </c>
      <c r="B22" s="18" t="s">
        <v>6</v>
      </c>
      <c r="C22" s="18" t="s">
        <v>9</v>
      </c>
      <c r="D22" s="18" t="s">
        <v>35</v>
      </c>
      <c r="E22" s="19" t="s">
        <v>36</v>
      </c>
      <c r="F22" s="19" t="s">
        <v>33</v>
      </c>
      <c r="G22" s="19" t="s">
        <v>26</v>
      </c>
      <c r="H22" s="19" t="s">
        <v>34</v>
      </c>
    </row>
    <row r="23" spans="1:9">
      <c r="A23" s="28"/>
      <c r="B23" s="29"/>
      <c r="C23" s="27" t="s">
        <v>1</v>
      </c>
      <c r="D23" s="33"/>
      <c r="E23" s="34">
        <f>E24+E29</f>
        <v>818249.44000000006</v>
      </c>
      <c r="F23" s="34">
        <f t="shared" ref="F23:H23" si="0">F24+F29</f>
        <v>826263.5</v>
      </c>
      <c r="G23" s="34">
        <f t="shared" si="0"/>
        <v>846344.24</v>
      </c>
      <c r="H23" s="34">
        <f t="shared" si="0"/>
        <v>867295.41999999993</v>
      </c>
      <c r="I23" s="130"/>
    </row>
    <row r="24" spans="1:9" ht="15.75" customHeight="1">
      <c r="A24" s="11">
        <v>3</v>
      </c>
      <c r="B24" s="11"/>
      <c r="C24" s="11" t="s">
        <v>10</v>
      </c>
      <c r="D24" s="35"/>
      <c r="E24" s="37">
        <f>E25+E26+E27+E28</f>
        <v>790472.78</v>
      </c>
      <c r="F24" s="37">
        <f t="shared" ref="F24:H24" si="1">F25+F26+F27+F28</f>
        <v>805399.89</v>
      </c>
      <c r="G24" s="37">
        <f t="shared" si="1"/>
        <v>825164.04</v>
      </c>
      <c r="H24" s="37">
        <f t="shared" si="1"/>
        <v>845585.71</v>
      </c>
    </row>
    <row r="25" spans="1:9" ht="15.75" customHeight="1">
      <c r="A25" s="11"/>
      <c r="B25" s="15">
        <v>31</v>
      </c>
      <c r="C25" s="15" t="s">
        <v>11</v>
      </c>
      <c r="D25" s="32"/>
      <c r="E25" s="36">
        <v>584148.29</v>
      </c>
      <c r="F25" s="36">
        <v>605094.36</v>
      </c>
      <c r="G25" s="36">
        <v>620119.22</v>
      </c>
      <c r="H25" s="36">
        <v>635622.22</v>
      </c>
    </row>
    <row r="26" spans="1:9">
      <c r="A26" s="12"/>
      <c r="B26" s="12">
        <v>32</v>
      </c>
      <c r="C26" s="12" t="s">
        <v>21</v>
      </c>
      <c r="D26" s="32"/>
      <c r="E26" s="36">
        <v>185963.02</v>
      </c>
      <c r="F26" s="36">
        <v>179905.53</v>
      </c>
      <c r="G26" s="36">
        <v>184134.82</v>
      </c>
      <c r="H26" s="36">
        <v>188530.74</v>
      </c>
    </row>
    <row r="27" spans="1:9" ht="38.25">
      <c r="A27" s="12"/>
      <c r="B27" s="45">
        <v>37</v>
      </c>
      <c r="C27" s="58" t="s">
        <v>77</v>
      </c>
      <c r="D27" s="59"/>
      <c r="E27" s="51">
        <v>20000</v>
      </c>
      <c r="F27" s="41">
        <v>20000</v>
      </c>
      <c r="G27" s="36">
        <v>20500</v>
      </c>
      <c r="H27" s="36">
        <v>21012.5</v>
      </c>
    </row>
    <row r="28" spans="1:9">
      <c r="A28" s="12"/>
      <c r="B28" s="45">
        <v>38</v>
      </c>
      <c r="C28" s="58" t="s">
        <v>80</v>
      </c>
      <c r="D28" s="59"/>
      <c r="E28" s="51">
        <v>361.47</v>
      </c>
      <c r="F28" s="41">
        <v>400</v>
      </c>
      <c r="G28" s="36">
        <v>410</v>
      </c>
      <c r="H28" s="36">
        <v>420.25</v>
      </c>
    </row>
    <row r="29" spans="1:9" ht="25.5">
      <c r="A29" s="14">
        <v>4</v>
      </c>
      <c r="B29" s="14"/>
      <c r="C29" s="20" t="s">
        <v>12</v>
      </c>
      <c r="D29" s="35"/>
      <c r="E29" s="37">
        <f>E30</f>
        <v>27776.66</v>
      </c>
      <c r="F29" s="37">
        <f>F30</f>
        <v>20863.61</v>
      </c>
      <c r="G29" s="37">
        <f>G30</f>
        <v>21180.2</v>
      </c>
      <c r="H29" s="37">
        <f>H30</f>
        <v>21709.71</v>
      </c>
    </row>
    <row r="30" spans="1:9" ht="25.5">
      <c r="A30" s="15"/>
      <c r="B30" s="15">
        <v>42</v>
      </c>
      <c r="C30" s="21" t="s">
        <v>30</v>
      </c>
      <c r="D30" s="32"/>
      <c r="E30" s="36">
        <v>27776.66</v>
      </c>
      <c r="F30" s="36">
        <v>20863.61</v>
      </c>
      <c r="G30" s="36">
        <v>21180.2</v>
      </c>
      <c r="H30" s="38">
        <v>21709.71</v>
      </c>
    </row>
    <row r="31" spans="1:9" ht="25.5">
      <c r="A31" s="15"/>
      <c r="B31" s="15">
        <v>45</v>
      </c>
      <c r="C31" s="21" t="s">
        <v>78</v>
      </c>
      <c r="D31" s="32"/>
      <c r="E31" s="36"/>
      <c r="F31" s="36"/>
      <c r="G31" s="36"/>
      <c r="H31" s="38"/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C20" sqref="C20"/>
    </sheetView>
  </sheetViews>
  <sheetFormatPr defaultRowHeight="15"/>
  <cols>
    <col min="1" max="1" width="37.7109375" customWidth="1"/>
    <col min="2" max="6" width="25.28515625" customWidth="1"/>
    <col min="7" max="7" width="11.7109375" bestFit="1" customWidth="1"/>
    <col min="8" max="8" width="10.140625" bestFit="1" customWidth="1"/>
  </cols>
  <sheetData>
    <row r="1" spans="1:8" ht="42" customHeight="1">
      <c r="A1" s="171" t="s">
        <v>32</v>
      </c>
      <c r="B1" s="171"/>
      <c r="C1" s="171"/>
      <c r="D1" s="171"/>
      <c r="E1" s="171"/>
      <c r="F1" s="171"/>
    </row>
    <row r="2" spans="1:8" ht="18" customHeight="1">
      <c r="A2" s="4"/>
      <c r="B2" s="4"/>
      <c r="C2" s="4"/>
      <c r="D2" s="4"/>
      <c r="E2" s="4"/>
      <c r="F2" s="4"/>
    </row>
    <row r="3" spans="1:8" ht="15.75">
      <c r="A3" s="171" t="s">
        <v>18</v>
      </c>
      <c r="B3" s="171"/>
      <c r="C3" s="171"/>
      <c r="D3" s="171"/>
      <c r="E3" s="172"/>
      <c r="F3" s="172"/>
    </row>
    <row r="4" spans="1:8" ht="18">
      <c r="A4" s="4"/>
      <c r="B4" s="4"/>
      <c r="C4" s="4"/>
      <c r="D4" s="4"/>
      <c r="E4" s="5"/>
      <c r="F4" s="5"/>
    </row>
    <row r="5" spans="1:8" ht="18" customHeight="1">
      <c r="A5" s="171" t="s">
        <v>4</v>
      </c>
      <c r="B5" s="173"/>
      <c r="C5" s="173"/>
      <c r="D5" s="173"/>
      <c r="E5" s="173"/>
      <c r="F5" s="173"/>
    </row>
    <row r="6" spans="1:8" ht="18">
      <c r="A6" s="4"/>
      <c r="B6" s="4"/>
      <c r="C6" s="4"/>
      <c r="D6" s="4"/>
      <c r="E6" s="5"/>
      <c r="F6" s="5"/>
    </row>
    <row r="7" spans="1:8" ht="15.75">
      <c r="A7" s="171" t="s">
        <v>13</v>
      </c>
      <c r="B7" s="193"/>
      <c r="C7" s="193"/>
      <c r="D7" s="193"/>
      <c r="E7" s="193"/>
      <c r="F7" s="193"/>
    </row>
    <row r="8" spans="1:8" ht="18">
      <c r="A8" s="4"/>
      <c r="B8" s="4"/>
      <c r="C8" s="4"/>
      <c r="D8" s="4"/>
      <c r="E8" s="5"/>
      <c r="F8" s="5"/>
    </row>
    <row r="9" spans="1:8" ht="25.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8" ht="15.75" customHeight="1">
      <c r="A10" s="11" t="s">
        <v>14</v>
      </c>
      <c r="B10" s="35"/>
      <c r="C10" s="37">
        <f>C11</f>
        <v>818249.44000000006</v>
      </c>
      <c r="D10" s="37">
        <f>D11</f>
        <v>826263.5</v>
      </c>
      <c r="E10" s="37">
        <f>E11</f>
        <v>846344.24</v>
      </c>
      <c r="F10" s="37">
        <f>F11</f>
        <v>867295.42</v>
      </c>
    </row>
    <row r="11" spans="1:8" ht="15.75" customHeight="1">
      <c r="A11" s="11" t="s">
        <v>100</v>
      </c>
      <c r="B11" s="32"/>
      <c r="C11" s="36">
        <f>C12+C13</f>
        <v>818249.44000000006</v>
      </c>
      <c r="D11" s="36">
        <f>D12+D13</f>
        <v>826263.5</v>
      </c>
      <c r="E11" s="36">
        <f t="shared" ref="E11:F11" si="0">E12+E13</f>
        <v>846344.24</v>
      </c>
      <c r="F11" s="36">
        <f t="shared" si="0"/>
        <v>867295.42</v>
      </c>
      <c r="G11" s="62"/>
      <c r="H11" s="62"/>
    </row>
    <row r="12" spans="1:8">
      <c r="A12" s="17" t="s">
        <v>101</v>
      </c>
      <c r="B12" s="32"/>
      <c r="C12" s="36">
        <v>794755.52</v>
      </c>
      <c r="D12" s="36">
        <v>806063.5</v>
      </c>
      <c r="E12" s="36">
        <v>825844.24</v>
      </c>
      <c r="F12" s="36">
        <v>846282.92</v>
      </c>
    </row>
    <row r="13" spans="1:8">
      <c r="A13" s="16" t="s">
        <v>102</v>
      </c>
      <c r="B13" s="32"/>
      <c r="C13" s="36">
        <v>23493.919999999998</v>
      </c>
      <c r="D13" s="36">
        <v>20200</v>
      </c>
      <c r="E13" s="36">
        <v>20500</v>
      </c>
      <c r="F13" s="36">
        <v>21012.5</v>
      </c>
      <c r="G13" s="62"/>
      <c r="H13" s="6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H16" sqref="H16"/>
    </sheetView>
  </sheetViews>
  <sheetFormatPr defaultRowHeight="15"/>
  <cols>
    <col min="1" max="1" width="30.28515625" customWidth="1"/>
    <col min="2" max="6" width="25.28515625" customWidth="1"/>
    <col min="9" max="9" width="16" customWidth="1"/>
    <col min="10" max="10" width="10.140625" bestFit="1" customWidth="1"/>
  </cols>
  <sheetData>
    <row r="1" spans="1:10" ht="42" customHeight="1">
      <c r="A1" s="171" t="s">
        <v>32</v>
      </c>
      <c r="B1" s="171"/>
      <c r="C1" s="171"/>
      <c r="D1" s="171"/>
      <c r="E1" s="171"/>
      <c r="F1" s="171"/>
    </row>
    <row r="2" spans="1:10" ht="18" customHeight="1">
      <c r="A2" s="4"/>
      <c r="B2" s="4"/>
      <c r="C2" s="4"/>
      <c r="D2" s="4"/>
      <c r="E2" s="4"/>
      <c r="F2" s="4"/>
    </row>
    <row r="3" spans="1:10" ht="15.75" customHeight="1">
      <c r="A3" s="171" t="s">
        <v>18</v>
      </c>
      <c r="B3" s="171"/>
      <c r="C3" s="171"/>
      <c r="D3" s="171"/>
      <c r="E3" s="171"/>
      <c r="F3" s="171"/>
    </row>
    <row r="4" spans="1:10" ht="18">
      <c r="B4" s="4"/>
      <c r="C4" s="4"/>
      <c r="D4" s="4"/>
      <c r="E4" s="5"/>
      <c r="F4" s="5"/>
    </row>
    <row r="5" spans="1:10" ht="18" customHeight="1">
      <c r="A5" s="171" t="s">
        <v>4</v>
      </c>
      <c r="B5" s="171"/>
      <c r="C5" s="171"/>
      <c r="D5" s="171"/>
      <c r="E5" s="171"/>
      <c r="F5" s="171"/>
    </row>
    <row r="6" spans="1:10" ht="18">
      <c r="A6" s="4"/>
      <c r="B6" s="4"/>
      <c r="C6" s="4"/>
      <c r="D6" s="4"/>
      <c r="E6" s="5"/>
      <c r="F6" s="5"/>
    </row>
    <row r="7" spans="1:10" ht="15.75" customHeight="1">
      <c r="A7" s="171" t="s">
        <v>51</v>
      </c>
      <c r="B7" s="171"/>
      <c r="C7" s="171"/>
      <c r="D7" s="171"/>
      <c r="E7" s="171"/>
      <c r="F7" s="171"/>
    </row>
    <row r="8" spans="1:10" ht="18">
      <c r="A8" s="4"/>
      <c r="B8" s="4"/>
      <c r="C8" s="4"/>
      <c r="D8" s="4"/>
      <c r="E8" s="5"/>
      <c r="F8" s="5"/>
    </row>
    <row r="9" spans="1:10" ht="25.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  <c r="I9" s="165"/>
    </row>
    <row r="10" spans="1:10">
      <c r="A10" s="30" t="s">
        <v>0</v>
      </c>
      <c r="B10" s="33"/>
      <c r="C10" s="34">
        <f>C11+C14+C15+C17+C18</f>
        <v>816410.24</v>
      </c>
      <c r="D10" s="34">
        <f>D15+D18+D17</f>
        <v>824409.01</v>
      </c>
      <c r="E10" s="34">
        <f>E15+E18+E17</f>
        <v>845019.24000000011</v>
      </c>
      <c r="F10" s="34">
        <f>F15+F18+F17</f>
        <v>866144.79</v>
      </c>
      <c r="I10" s="165"/>
    </row>
    <row r="11" spans="1:10">
      <c r="A11" s="20" t="s">
        <v>56</v>
      </c>
      <c r="B11" s="34"/>
      <c r="C11" s="167">
        <v>6131.25</v>
      </c>
      <c r="D11" s="34"/>
      <c r="E11" s="34"/>
      <c r="F11" s="34"/>
      <c r="I11" s="166"/>
      <c r="J11" s="62"/>
    </row>
    <row r="12" spans="1:10">
      <c r="A12" s="13" t="s">
        <v>57</v>
      </c>
      <c r="B12" s="41"/>
      <c r="C12" s="36">
        <v>2269.25</v>
      </c>
      <c r="D12" s="36"/>
      <c r="E12" s="36"/>
      <c r="F12" s="36"/>
      <c r="I12" s="166"/>
      <c r="J12" s="62"/>
    </row>
    <row r="13" spans="1:10">
      <c r="A13" s="61" t="s">
        <v>94</v>
      </c>
      <c r="B13" s="53"/>
      <c r="C13" s="36">
        <v>3862</v>
      </c>
      <c r="D13" s="36"/>
      <c r="E13" s="36"/>
      <c r="F13" s="36"/>
      <c r="I13" s="166"/>
      <c r="J13" s="62"/>
    </row>
    <row r="14" spans="1:10">
      <c r="A14" s="61" t="s">
        <v>93</v>
      </c>
      <c r="B14" s="53"/>
      <c r="C14" s="37">
        <v>1212.96</v>
      </c>
      <c r="D14" s="36"/>
      <c r="E14" s="36"/>
      <c r="F14" s="36"/>
      <c r="I14" s="166"/>
      <c r="J14" s="62"/>
    </row>
    <row r="15" spans="1:10">
      <c r="A15" s="11" t="s">
        <v>55</v>
      </c>
      <c r="B15" s="53"/>
      <c r="C15" s="37">
        <f>C16</f>
        <v>12230.69</v>
      </c>
      <c r="D15" s="37">
        <f>D16</f>
        <v>7000</v>
      </c>
      <c r="E15" s="37">
        <f>E16</f>
        <v>7175</v>
      </c>
      <c r="F15" s="37">
        <f>F16</f>
        <v>7354.38</v>
      </c>
      <c r="I15" s="166"/>
      <c r="J15" s="62"/>
    </row>
    <row r="16" spans="1:10" ht="21.75" customHeight="1">
      <c r="A16" s="60" t="s">
        <v>82</v>
      </c>
      <c r="B16" s="53"/>
      <c r="C16" s="41">
        <v>12230.69</v>
      </c>
      <c r="D16" s="41">
        <v>7000</v>
      </c>
      <c r="E16" s="41">
        <v>7175</v>
      </c>
      <c r="F16" s="41">
        <v>7354.38</v>
      </c>
      <c r="I16" s="166"/>
      <c r="J16" s="62"/>
    </row>
    <row r="17" spans="1:10" ht="33" customHeight="1">
      <c r="A17" s="46" t="s">
        <v>84</v>
      </c>
      <c r="B17" s="53"/>
      <c r="C17" s="43">
        <v>101827.03</v>
      </c>
      <c r="D17" s="43">
        <v>93525.64</v>
      </c>
      <c r="E17" s="43">
        <v>95863.79</v>
      </c>
      <c r="F17" s="43">
        <v>98260.4</v>
      </c>
      <c r="I17" s="166"/>
      <c r="J17" s="62"/>
    </row>
    <row r="18" spans="1:10">
      <c r="A18" s="30" t="s">
        <v>54</v>
      </c>
      <c r="B18" s="53"/>
      <c r="C18" s="43">
        <v>695008.31</v>
      </c>
      <c r="D18" s="43">
        <f>D20+D21+D22+D23+D24+D25</f>
        <v>723883.37</v>
      </c>
      <c r="E18" s="43">
        <f>E20+E21+E22+E23+E24+E25</f>
        <v>741980.45000000007</v>
      </c>
      <c r="F18" s="47">
        <f>F20+F21+F22+F23+F24+F25</f>
        <v>760530.01</v>
      </c>
      <c r="I18" s="166"/>
      <c r="J18" s="62"/>
    </row>
    <row r="19" spans="1:10">
      <c r="A19" s="39" t="s">
        <v>96</v>
      </c>
      <c r="B19" s="53"/>
      <c r="C19" s="43"/>
      <c r="D19" s="43"/>
      <c r="E19" s="43"/>
      <c r="F19" s="47"/>
      <c r="I19" s="166"/>
      <c r="J19" s="62"/>
    </row>
    <row r="20" spans="1:10" ht="25.5">
      <c r="A20" s="39" t="s">
        <v>95</v>
      </c>
      <c r="B20" s="53"/>
      <c r="C20" s="41">
        <v>1061.78</v>
      </c>
      <c r="D20" s="41">
        <v>1061.78</v>
      </c>
      <c r="E20" s="41">
        <v>1088.32</v>
      </c>
      <c r="F20" s="51">
        <v>1115.54</v>
      </c>
      <c r="I20" s="166"/>
      <c r="J20" s="62"/>
    </row>
    <row r="21" spans="1:10">
      <c r="A21" s="39" t="s">
        <v>97</v>
      </c>
      <c r="B21" s="53"/>
      <c r="C21" s="41">
        <v>20663.61</v>
      </c>
      <c r="D21" s="41">
        <v>20663.61</v>
      </c>
      <c r="E21" s="41">
        <v>21180.2</v>
      </c>
      <c r="F21" s="51">
        <v>21709.71</v>
      </c>
      <c r="I21" s="166"/>
      <c r="J21" s="62"/>
    </row>
    <row r="22" spans="1:10">
      <c r="A22" s="39" t="s">
        <v>87</v>
      </c>
      <c r="B22" s="53"/>
      <c r="C22" s="41">
        <v>589490.6</v>
      </c>
      <c r="D22" s="41">
        <v>606257.98</v>
      </c>
      <c r="E22" s="41">
        <v>621414.43000000005</v>
      </c>
      <c r="F22" s="51">
        <v>636949.80000000005</v>
      </c>
      <c r="I22" s="166"/>
      <c r="J22" s="62"/>
    </row>
    <row r="23" spans="1:10">
      <c r="A23" s="39" t="s">
        <v>88</v>
      </c>
      <c r="B23" s="53"/>
      <c r="C23" s="41">
        <v>30306.639999999999</v>
      </c>
      <c r="D23" s="41">
        <v>49000</v>
      </c>
      <c r="E23" s="41">
        <v>50225</v>
      </c>
      <c r="F23" s="51">
        <v>51480.63</v>
      </c>
      <c r="I23" s="166"/>
      <c r="J23" s="62"/>
    </row>
    <row r="24" spans="1:10" ht="25.5">
      <c r="A24" s="39" t="s">
        <v>89</v>
      </c>
      <c r="B24" s="53"/>
      <c r="C24" s="41">
        <v>361.47</v>
      </c>
      <c r="D24" s="41">
        <v>400</v>
      </c>
      <c r="E24" s="41">
        <v>410</v>
      </c>
      <c r="F24" s="51">
        <v>420.25</v>
      </c>
      <c r="I24" s="166"/>
      <c r="J24" s="62"/>
    </row>
    <row r="25" spans="1:10">
      <c r="A25" s="30" t="s">
        <v>90</v>
      </c>
      <c r="B25" s="53"/>
      <c r="C25" s="41">
        <v>40109.21</v>
      </c>
      <c r="D25" s="43">
        <v>46500</v>
      </c>
      <c r="E25" s="43">
        <v>47662.5</v>
      </c>
      <c r="F25" s="47">
        <v>48854.080000000002</v>
      </c>
      <c r="I25" s="166"/>
      <c r="J25" s="62"/>
    </row>
    <row r="26" spans="1:10">
      <c r="A26" s="30" t="s">
        <v>98</v>
      </c>
      <c r="B26" s="53"/>
      <c r="C26" s="41">
        <v>12705</v>
      </c>
      <c r="D26" s="43"/>
      <c r="E26" s="43"/>
      <c r="F26" s="47"/>
      <c r="I26" s="166"/>
      <c r="J26" s="62"/>
    </row>
    <row r="27" spans="1:10">
      <c r="A27" s="30" t="s">
        <v>99</v>
      </c>
      <c r="B27" s="53"/>
      <c r="C27" s="43"/>
      <c r="D27" s="43"/>
      <c r="E27" s="43"/>
      <c r="F27" s="47"/>
      <c r="I27" s="166"/>
      <c r="J27" s="62"/>
    </row>
    <row r="28" spans="1:10" ht="33" customHeight="1">
      <c r="A28" s="52" t="s">
        <v>83</v>
      </c>
      <c r="B28" s="53"/>
      <c r="C28" s="43">
        <v>1839.2</v>
      </c>
      <c r="D28" s="43">
        <v>1854.49</v>
      </c>
      <c r="E28" s="43">
        <v>1325</v>
      </c>
      <c r="F28" s="43">
        <v>1150.6300000000001</v>
      </c>
      <c r="H28" s="62"/>
      <c r="J28" s="62"/>
    </row>
    <row r="31" spans="1:10" ht="15.75" customHeight="1">
      <c r="A31" s="171" t="s">
        <v>52</v>
      </c>
      <c r="B31" s="171"/>
      <c r="C31" s="171"/>
      <c r="D31" s="171"/>
      <c r="E31" s="171"/>
      <c r="F31" s="171"/>
    </row>
    <row r="32" spans="1:10" ht="18">
      <c r="A32" s="4"/>
      <c r="B32" s="4"/>
      <c r="C32" s="4"/>
      <c r="D32" s="4"/>
      <c r="E32" s="5"/>
      <c r="F32" s="5"/>
    </row>
    <row r="33" spans="1:6" ht="25.5">
      <c r="A33" s="19" t="s">
        <v>53</v>
      </c>
      <c r="B33" s="18" t="s">
        <v>35</v>
      </c>
      <c r="C33" s="19" t="s">
        <v>36</v>
      </c>
      <c r="D33" s="19" t="s">
        <v>33</v>
      </c>
      <c r="E33" s="19" t="s">
        <v>26</v>
      </c>
      <c r="F33" s="19" t="s">
        <v>34</v>
      </c>
    </row>
    <row r="34" spans="1:6">
      <c r="A34" s="30" t="s">
        <v>1</v>
      </c>
      <c r="B34" s="33"/>
      <c r="C34" s="34">
        <f>C35+C38+C40+C42+C43+C51</f>
        <v>818249.44</v>
      </c>
      <c r="D34" s="34">
        <f t="shared" ref="D34:F34" si="0">D35+D38+D40+D42+D43+D51</f>
        <v>826263.5</v>
      </c>
      <c r="E34" s="34">
        <f t="shared" si="0"/>
        <v>846344.24</v>
      </c>
      <c r="F34" s="34">
        <f t="shared" si="0"/>
        <v>867295.42</v>
      </c>
    </row>
    <row r="35" spans="1:6" ht="15.75" customHeight="1">
      <c r="A35" s="20" t="s">
        <v>56</v>
      </c>
      <c r="B35" s="32"/>
      <c r="C35" s="37">
        <f>C36+C37</f>
        <v>6131.25</v>
      </c>
      <c r="D35" s="36"/>
      <c r="E35" s="36"/>
      <c r="F35" s="36"/>
    </row>
    <row r="36" spans="1:6">
      <c r="A36" s="13" t="s">
        <v>57</v>
      </c>
      <c r="B36" s="32"/>
      <c r="C36" s="36">
        <v>2269.25</v>
      </c>
      <c r="D36" s="36"/>
      <c r="E36" s="36"/>
      <c r="F36" s="36"/>
    </row>
    <row r="37" spans="1:6">
      <c r="A37" s="40" t="s">
        <v>91</v>
      </c>
      <c r="B37" s="53"/>
      <c r="C37" s="41">
        <v>3862</v>
      </c>
      <c r="D37" s="41"/>
      <c r="E37" s="41"/>
      <c r="F37" s="41"/>
    </row>
    <row r="38" spans="1:6">
      <c r="A38" s="42" t="s">
        <v>58</v>
      </c>
      <c r="B38" s="53"/>
      <c r="C38" s="43">
        <f>C39</f>
        <v>1212.96</v>
      </c>
      <c r="D38" s="41"/>
      <c r="E38" s="41"/>
      <c r="F38" s="41"/>
    </row>
    <row r="39" spans="1:6">
      <c r="A39" s="40" t="s">
        <v>93</v>
      </c>
      <c r="B39" s="53"/>
      <c r="C39" s="41">
        <v>1212.96</v>
      </c>
      <c r="D39" s="41"/>
      <c r="E39" s="41"/>
      <c r="F39" s="41"/>
    </row>
    <row r="40" spans="1:6">
      <c r="A40" s="44" t="s">
        <v>55</v>
      </c>
      <c r="B40" s="53"/>
      <c r="C40" s="43">
        <f>C41</f>
        <v>12230.69</v>
      </c>
      <c r="D40" s="41">
        <f t="shared" ref="D40:F40" si="1">D41</f>
        <v>7000</v>
      </c>
      <c r="E40" s="41">
        <f t="shared" si="1"/>
        <v>7175</v>
      </c>
      <c r="F40" s="41">
        <f t="shared" si="1"/>
        <v>7354.38</v>
      </c>
    </row>
    <row r="41" spans="1:6">
      <c r="A41" s="45" t="s">
        <v>81</v>
      </c>
      <c r="B41" s="53"/>
      <c r="C41" s="41">
        <v>12230.69</v>
      </c>
      <c r="D41" s="41">
        <v>7000</v>
      </c>
      <c r="E41" s="41">
        <v>7175</v>
      </c>
      <c r="F41" s="41">
        <v>7354.38</v>
      </c>
    </row>
    <row r="42" spans="1:6" ht="25.5">
      <c r="A42" s="46" t="s">
        <v>84</v>
      </c>
      <c r="B42" s="53"/>
      <c r="C42" s="43">
        <v>101827.03</v>
      </c>
      <c r="D42" s="41">
        <v>93525.64</v>
      </c>
      <c r="E42" s="41">
        <v>95863.79</v>
      </c>
      <c r="F42" s="41">
        <v>98260.4</v>
      </c>
    </row>
    <row r="43" spans="1:6">
      <c r="A43" s="44" t="s">
        <v>54</v>
      </c>
      <c r="B43" s="53"/>
      <c r="C43" s="43">
        <f>C44+C46+C45+C47+C48+C49+C50</f>
        <v>695008.30999999994</v>
      </c>
      <c r="D43" s="43">
        <f t="shared" ref="D43:F43" si="2">D44+D46+D45+D47+D48+D49+D50</f>
        <v>723883.37</v>
      </c>
      <c r="E43" s="43">
        <f t="shared" si="2"/>
        <v>741980.45</v>
      </c>
      <c r="F43" s="43">
        <f t="shared" si="2"/>
        <v>760530.01</v>
      </c>
    </row>
    <row r="44" spans="1:6">
      <c r="A44" s="39" t="s">
        <v>85</v>
      </c>
      <c r="B44" s="53"/>
      <c r="C44" s="41">
        <v>1466.78</v>
      </c>
      <c r="D44" s="41">
        <v>1061.78</v>
      </c>
      <c r="E44" s="41">
        <v>1088.32</v>
      </c>
      <c r="F44" s="41">
        <v>1115.54</v>
      </c>
    </row>
    <row r="45" spans="1:6">
      <c r="A45" s="39" t="s">
        <v>86</v>
      </c>
      <c r="B45" s="53"/>
      <c r="C45" s="41">
        <v>20663.61</v>
      </c>
      <c r="D45" s="41">
        <v>20663.61</v>
      </c>
      <c r="E45" s="41">
        <v>21180.2</v>
      </c>
      <c r="F45" s="41">
        <v>21709.71</v>
      </c>
    </row>
    <row r="46" spans="1:6">
      <c r="A46" s="39" t="s">
        <v>87</v>
      </c>
      <c r="B46" s="53"/>
      <c r="C46" s="41">
        <v>589395.6</v>
      </c>
      <c r="D46" s="41">
        <v>606257.98</v>
      </c>
      <c r="E46" s="41">
        <v>621414.43000000005</v>
      </c>
      <c r="F46" s="41">
        <v>636949.80000000005</v>
      </c>
    </row>
    <row r="47" spans="1:6">
      <c r="A47" s="39" t="s">
        <v>88</v>
      </c>
      <c r="B47" s="53"/>
      <c r="C47" s="41">
        <v>30306.639999999999</v>
      </c>
      <c r="D47" s="41">
        <v>49000</v>
      </c>
      <c r="E47" s="41">
        <v>50225</v>
      </c>
      <c r="F47" s="41">
        <v>51480.63</v>
      </c>
    </row>
    <row r="48" spans="1:6" ht="25.5">
      <c r="A48" s="39" t="s">
        <v>89</v>
      </c>
      <c r="B48" s="53"/>
      <c r="C48" s="41">
        <v>361.47</v>
      </c>
      <c r="D48" s="41">
        <v>400</v>
      </c>
      <c r="E48" s="41">
        <v>410</v>
      </c>
      <c r="F48" s="41">
        <v>420.25</v>
      </c>
    </row>
    <row r="49" spans="1:6">
      <c r="A49" s="40" t="s">
        <v>90</v>
      </c>
      <c r="B49" s="53"/>
      <c r="C49" s="41">
        <v>40109.21</v>
      </c>
      <c r="D49" s="41">
        <v>46500</v>
      </c>
      <c r="E49" s="41">
        <v>47662.5</v>
      </c>
      <c r="F49" s="51">
        <v>48854.080000000002</v>
      </c>
    </row>
    <row r="50" spans="1:6" ht="25.5">
      <c r="A50" s="48" t="s">
        <v>92</v>
      </c>
      <c r="B50" s="63"/>
      <c r="C50" s="49">
        <v>12705</v>
      </c>
      <c r="D50" s="49"/>
      <c r="E50" s="49"/>
      <c r="F50" s="49"/>
    </row>
    <row r="51" spans="1:6" ht="18.75" customHeight="1">
      <c r="A51" s="50" t="s">
        <v>83</v>
      </c>
      <c r="B51" s="49"/>
      <c r="C51" s="49">
        <v>1839.2</v>
      </c>
      <c r="D51" s="49">
        <v>1854.49</v>
      </c>
      <c r="E51" s="49">
        <v>1325</v>
      </c>
      <c r="F51" s="49">
        <v>1150.6300000000001</v>
      </c>
    </row>
  </sheetData>
  <mergeCells count="5">
    <mergeCell ref="A1:F1"/>
    <mergeCell ref="A3:F3"/>
    <mergeCell ref="A5:F5"/>
    <mergeCell ref="A7:F7"/>
    <mergeCell ref="A31:F31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171" t="s">
        <v>32</v>
      </c>
      <c r="B1" s="171"/>
      <c r="C1" s="171"/>
      <c r="D1" s="171"/>
      <c r="E1" s="171"/>
      <c r="F1" s="171"/>
      <c r="G1" s="171"/>
      <c r="H1" s="171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171" t="s">
        <v>18</v>
      </c>
      <c r="B3" s="171"/>
      <c r="C3" s="171"/>
      <c r="D3" s="171"/>
      <c r="E3" s="171"/>
      <c r="F3" s="171"/>
      <c r="G3" s="171"/>
      <c r="H3" s="171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171" t="s">
        <v>60</v>
      </c>
      <c r="B5" s="171"/>
      <c r="C5" s="171"/>
      <c r="D5" s="171"/>
      <c r="E5" s="171"/>
      <c r="F5" s="171"/>
      <c r="G5" s="171"/>
      <c r="H5" s="171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25.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26</v>
      </c>
      <c r="H7" s="19" t="s">
        <v>34</v>
      </c>
    </row>
    <row r="8" spans="1:8">
      <c r="A8" s="28"/>
      <c r="B8" s="29"/>
      <c r="C8" s="27" t="s">
        <v>62</v>
      </c>
      <c r="D8" s="29"/>
      <c r="E8" s="28"/>
      <c r="F8" s="28"/>
      <c r="G8" s="28"/>
      <c r="H8" s="28"/>
    </row>
    <row r="9" spans="1:8" ht="25.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>
      <c r="A11" s="11"/>
      <c r="B11" s="15"/>
      <c r="C11" s="31"/>
      <c r="D11" s="8"/>
      <c r="E11" s="9"/>
      <c r="F11" s="9"/>
      <c r="G11" s="9"/>
      <c r="H11" s="9"/>
    </row>
    <row r="12" spans="1:8">
      <c r="A12" s="11"/>
      <c r="B12" s="15"/>
      <c r="C12" s="27" t="s">
        <v>65</v>
      </c>
      <c r="D12" s="8"/>
      <c r="E12" s="9"/>
      <c r="F12" s="9"/>
      <c r="G12" s="9"/>
      <c r="H12" s="9"/>
    </row>
    <row r="13" spans="1:8" ht="25.5">
      <c r="A13" s="14">
        <v>5</v>
      </c>
      <c r="B13" s="14"/>
      <c r="C13" s="20" t="s">
        <v>16</v>
      </c>
      <c r="D13" s="8"/>
      <c r="E13" s="9"/>
      <c r="F13" s="9"/>
      <c r="G13" s="9"/>
      <c r="H13" s="9"/>
    </row>
    <row r="14" spans="1:8" ht="25.5">
      <c r="A14" s="15"/>
      <c r="B14" s="15">
        <v>54</v>
      </c>
      <c r="C14" s="21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/>
  <cols>
    <col min="1" max="6" width="25.28515625" customWidth="1"/>
  </cols>
  <sheetData>
    <row r="1" spans="1:6" ht="42" customHeight="1">
      <c r="A1" s="171" t="s">
        <v>32</v>
      </c>
      <c r="B1" s="171"/>
      <c r="C1" s="171"/>
      <c r="D1" s="171"/>
      <c r="E1" s="171"/>
      <c r="F1" s="171"/>
    </row>
    <row r="2" spans="1:6" ht="18" customHeight="1">
      <c r="A2" s="4"/>
      <c r="B2" s="4"/>
      <c r="C2" s="4"/>
      <c r="D2" s="4"/>
      <c r="E2" s="4"/>
      <c r="F2" s="4"/>
    </row>
    <row r="3" spans="1:6" ht="15.75" customHeight="1">
      <c r="A3" s="171" t="s">
        <v>18</v>
      </c>
      <c r="B3" s="171"/>
      <c r="C3" s="171"/>
      <c r="D3" s="171"/>
      <c r="E3" s="171"/>
      <c r="F3" s="171"/>
    </row>
    <row r="4" spans="1:6" ht="18">
      <c r="A4" s="4"/>
      <c r="B4" s="4"/>
      <c r="C4" s="4"/>
      <c r="D4" s="4"/>
      <c r="E4" s="5"/>
      <c r="F4" s="5"/>
    </row>
    <row r="5" spans="1:6" ht="18" customHeight="1">
      <c r="A5" s="171" t="s">
        <v>61</v>
      </c>
      <c r="B5" s="171"/>
      <c r="C5" s="171"/>
      <c r="D5" s="171"/>
      <c r="E5" s="171"/>
      <c r="F5" s="171"/>
    </row>
    <row r="6" spans="1:6" ht="18">
      <c r="A6" s="4"/>
      <c r="B6" s="4"/>
      <c r="C6" s="4"/>
      <c r="D6" s="4"/>
      <c r="E6" s="5"/>
      <c r="F6" s="5"/>
    </row>
    <row r="7" spans="1:6" ht="25.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26</v>
      </c>
      <c r="F7" s="19" t="s">
        <v>34</v>
      </c>
    </row>
    <row r="8" spans="1:6">
      <c r="A8" s="11" t="s">
        <v>62</v>
      </c>
      <c r="B8" s="8"/>
      <c r="C8" s="9"/>
      <c r="D8" s="9"/>
      <c r="E8" s="9"/>
      <c r="F8" s="9"/>
    </row>
    <row r="9" spans="1:6" ht="25.5">
      <c r="A9" s="11" t="s">
        <v>63</v>
      </c>
      <c r="B9" s="8"/>
      <c r="C9" s="9"/>
      <c r="D9" s="9"/>
      <c r="E9" s="9"/>
      <c r="F9" s="9"/>
    </row>
    <row r="10" spans="1:6" ht="25.5">
      <c r="A10" s="17" t="s">
        <v>64</v>
      </c>
      <c r="B10" s="8"/>
      <c r="C10" s="9"/>
      <c r="D10" s="9"/>
      <c r="E10" s="9"/>
      <c r="F10" s="9"/>
    </row>
    <row r="11" spans="1:6">
      <c r="A11" s="17"/>
      <c r="B11" s="8"/>
      <c r="C11" s="9"/>
      <c r="D11" s="9"/>
      <c r="E11" s="9"/>
      <c r="F11" s="9"/>
    </row>
    <row r="12" spans="1:6">
      <c r="A12" s="11" t="s">
        <v>65</v>
      </c>
      <c r="B12" s="8"/>
      <c r="C12" s="9"/>
      <c r="D12" s="9"/>
      <c r="E12" s="9"/>
      <c r="F12" s="9"/>
    </row>
    <row r="13" spans="1:6">
      <c r="A13" s="20" t="s">
        <v>56</v>
      </c>
      <c r="B13" s="8"/>
      <c r="C13" s="9"/>
      <c r="D13" s="9"/>
      <c r="E13" s="9"/>
      <c r="F13" s="9"/>
    </row>
    <row r="14" spans="1:6">
      <c r="A14" s="13" t="s">
        <v>57</v>
      </c>
      <c r="B14" s="8"/>
      <c r="C14" s="9"/>
      <c r="D14" s="9"/>
      <c r="E14" s="9"/>
      <c r="F14" s="10"/>
    </row>
    <row r="15" spans="1:6">
      <c r="A15" s="20" t="s">
        <v>58</v>
      </c>
      <c r="B15" s="8"/>
      <c r="C15" s="9"/>
      <c r="D15" s="9"/>
      <c r="E15" s="9"/>
      <c r="F15" s="10"/>
    </row>
    <row r="16" spans="1:6">
      <c r="A16" s="13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73" zoomScaleNormal="100" workbookViewId="0">
      <selection activeCell="G22" sqref="G22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41.7109375" customWidth="1"/>
    <col min="5" max="9" width="25.28515625" customWidth="1"/>
  </cols>
  <sheetData>
    <row r="1" spans="1:9" ht="42" customHeight="1">
      <c r="A1" s="171" t="s">
        <v>32</v>
      </c>
      <c r="B1" s="171"/>
      <c r="C1" s="171"/>
      <c r="D1" s="171"/>
      <c r="E1" s="171"/>
      <c r="F1" s="171"/>
      <c r="G1" s="171"/>
      <c r="H1" s="171"/>
      <c r="I1" s="171"/>
    </row>
    <row r="2" spans="1:9" ht="18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>
      <c r="A3" s="171" t="s">
        <v>17</v>
      </c>
      <c r="B3" s="173"/>
      <c r="C3" s="173"/>
      <c r="D3" s="173"/>
      <c r="E3" s="173"/>
      <c r="F3" s="173"/>
      <c r="G3" s="173"/>
      <c r="H3" s="173"/>
      <c r="I3" s="173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25.5">
      <c r="A5" s="242" t="s">
        <v>19</v>
      </c>
      <c r="B5" s="243"/>
      <c r="C5" s="244"/>
      <c r="D5" s="18" t="s">
        <v>20</v>
      </c>
      <c r="E5" s="18" t="s">
        <v>35</v>
      </c>
      <c r="F5" s="19" t="s">
        <v>36</v>
      </c>
      <c r="G5" s="19" t="s">
        <v>33</v>
      </c>
      <c r="H5" s="19" t="s">
        <v>26</v>
      </c>
      <c r="I5" s="19" t="s">
        <v>34</v>
      </c>
    </row>
    <row r="6" spans="1:9" ht="36" customHeight="1">
      <c r="A6" s="236" t="s">
        <v>103</v>
      </c>
      <c r="B6" s="237"/>
      <c r="C6" s="238"/>
      <c r="D6" s="83" t="s">
        <v>104</v>
      </c>
      <c r="E6" s="84"/>
      <c r="F6" s="85">
        <f>F7+F18+F12</f>
        <v>691007.63</v>
      </c>
      <c r="G6" s="85">
        <f t="shared" ref="G6:I6" si="0">G7+G18+G12</f>
        <v>699783.62</v>
      </c>
      <c r="H6" s="85">
        <f t="shared" si="0"/>
        <v>717278.22000000009</v>
      </c>
      <c r="I6" s="85">
        <f t="shared" si="0"/>
        <v>735210.20000000007</v>
      </c>
    </row>
    <row r="7" spans="1:9" s="94" customFormat="1" ht="23.25" customHeight="1">
      <c r="A7" s="224" t="s">
        <v>105</v>
      </c>
      <c r="B7" s="225"/>
      <c r="C7" s="226"/>
      <c r="D7" s="68" t="s">
        <v>106</v>
      </c>
      <c r="E7" s="76"/>
      <c r="F7" s="79">
        <v>90663.12</v>
      </c>
      <c r="G7" s="79">
        <v>93525.64</v>
      </c>
      <c r="H7" s="79">
        <v>95863.79</v>
      </c>
      <c r="I7" s="80">
        <v>98260.4</v>
      </c>
    </row>
    <row r="8" spans="1:9" s="94" customFormat="1" ht="18" customHeight="1">
      <c r="A8" s="206" t="s">
        <v>107</v>
      </c>
      <c r="B8" s="207"/>
      <c r="C8" s="208"/>
      <c r="D8" s="69" t="s">
        <v>111</v>
      </c>
      <c r="E8" s="70"/>
      <c r="F8" s="95">
        <f>F9</f>
        <v>90663.12</v>
      </c>
      <c r="G8" s="95">
        <v>93525.64</v>
      </c>
      <c r="H8" s="95">
        <v>95863.79</v>
      </c>
      <c r="I8" s="109">
        <v>98260.4</v>
      </c>
    </row>
    <row r="9" spans="1:9" s="94" customFormat="1" ht="15.75" customHeight="1">
      <c r="A9" s="230">
        <v>3</v>
      </c>
      <c r="B9" s="231"/>
      <c r="C9" s="232"/>
      <c r="D9" s="65" t="s">
        <v>10</v>
      </c>
      <c r="E9" s="32"/>
      <c r="F9" s="37">
        <f>F10+F11</f>
        <v>90663.12</v>
      </c>
      <c r="G9" s="36"/>
      <c r="H9" s="36"/>
      <c r="I9" s="38"/>
    </row>
    <row r="10" spans="1:9" s="94" customFormat="1" ht="14.25">
      <c r="A10" s="227">
        <v>31</v>
      </c>
      <c r="B10" s="228"/>
      <c r="C10" s="229"/>
      <c r="D10" s="64" t="s">
        <v>11</v>
      </c>
      <c r="E10" s="32"/>
      <c r="F10" s="36"/>
      <c r="G10" s="36"/>
      <c r="H10" s="36"/>
      <c r="I10" s="38"/>
    </row>
    <row r="11" spans="1:9" s="94" customFormat="1" ht="14.25">
      <c r="A11" s="227">
        <v>32</v>
      </c>
      <c r="B11" s="228"/>
      <c r="C11" s="229"/>
      <c r="D11" s="64" t="s">
        <v>21</v>
      </c>
      <c r="E11" s="32"/>
      <c r="F11" s="36">
        <v>90663.12</v>
      </c>
      <c r="G11" s="36">
        <v>93525.64</v>
      </c>
      <c r="H11" s="36">
        <v>95863.79</v>
      </c>
      <c r="I11" s="38">
        <v>98260.4</v>
      </c>
    </row>
    <row r="12" spans="1:9" s="94" customFormat="1" ht="18.75" customHeight="1">
      <c r="A12" s="224" t="s">
        <v>108</v>
      </c>
      <c r="B12" s="225"/>
      <c r="C12" s="226"/>
      <c r="D12" s="68" t="s">
        <v>109</v>
      </c>
      <c r="E12" s="76"/>
      <c r="F12" s="96">
        <f>F13+F15</f>
        <v>11163.91</v>
      </c>
      <c r="G12" s="77"/>
      <c r="H12" s="77"/>
      <c r="I12" s="78"/>
    </row>
    <row r="13" spans="1:9" s="94" customFormat="1" ht="18.75" customHeight="1">
      <c r="A13" s="230">
        <v>3</v>
      </c>
      <c r="B13" s="231"/>
      <c r="C13" s="232"/>
      <c r="D13" s="65" t="s">
        <v>10</v>
      </c>
      <c r="E13" s="32"/>
      <c r="F13" s="37">
        <v>5919.78</v>
      </c>
      <c r="G13" s="36"/>
      <c r="H13" s="36"/>
      <c r="I13" s="38"/>
    </row>
    <row r="14" spans="1:9" s="94" customFormat="1" ht="18.75" customHeight="1">
      <c r="A14" s="227">
        <v>32</v>
      </c>
      <c r="B14" s="228"/>
      <c r="C14" s="229"/>
      <c r="D14" s="64"/>
      <c r="E14" s="32"/>
      <c r="F14" s="36"/>
      <c r="G14" s="36"/>
      <c r="H14" s="36"/>
      <c r="I14" s="38"/>
    </row>
    <row r="15" spans="1:9" s="94" customFormat="1" ht="28.5" customHeight="1">
      <c r="A15" s="240">
        <v>4</v>
      </c>
      <c r="B15" s="240"/>
      <c r="C15" s="240"/>
      <c r="D15" s="73" t="s">
        <v>12</v>
      </c>
      <c r="E15" s="67"/>
      <c r="F15" s="74">
        <f>F16</f>
        <v>5244.13</v>
      </c>
      <c r="G15" s="36"/>
      <c r="H15" s="36"/>
      <c r="I15" s="38"/>
    </row>
    <row r="16" spans="1:9" s="94" customFormat="1" ht="21" customHeight="1">
      <c r="A16" s="241">
        <v>42</v>
      </c>
      <c r="B16" s="241"/>
      <c r="C16" s="241"/>
      <c r="D16" s="66" t="s">
        <v>110</v>
      </c>
      <c r="E16" s="97"/>
      <c r="F16" s="98">
        <v>5244.13</v>
      </c>
      <c r="G16" s="36"/>
      <c r="H16" s="36"/>
      <c r="I16" s="38"/>
    </row>
    <row r="17" spans="1:9" s="94" customFormat="1" ht="24" customHeight="1">
      <c r="A17" s="224" t="s">
        <v>112</v>
      </c>
      <c r="B17" s="225"/>
      <c r="C17" s="226"/>
      <c r="D17" s="68" t="s">
        <v>113</v>
      </c>
      <c r="E17" s="161"/>
      <c r="F17" s="162">
        <v>589180.6</v>
      </c>
      <c r="G17" s="163">
        <v>606257.98</v>
      </c>
      <c r="H17" s="163">
        <v>621414.43000000005</v>
      </c>
      <c r="I17" s="164">
        <v>636949.80000000005</v>
      </c>
    </row>
    <row r="18" spans="1:9" s="94" customFormat="1" ht="20.25" customHeight="1">
      <c r="A18" s="206" t="s">
        <v>114</v>
      </c>
      <c r="B18" s="207"/>
      <c r="C18" s="208"/>
      <c r="D18" s="69" t="s">
        <v>115</v>
      </c>
      <c r="E18" s="100"/>
      <c r="F18" s="101">
        <v>589180.6</v>
      </c>
      <c r="G18" s="95">
        <v>606257.98</v>
      </c>
      <c r="H18" s="95">
        <v>621414.43000000005</v>
      </c>
      <c r="I18" s="109">
        <v>636949.80000000005</v>
      </c>
    </row>
    <row r="19" spans="1:9" s="94" customFormat="1" ht="15" customHeight="1">
      <c r="A19" s="230">
        <v>3</v>
      </c>
      <c r="B19" s="231"/>
      <c r="C19" s="232"/>
      <c r="D19" s="65" t="s">
        <v>10</v>
      </c>
      <c r="E19" s="102"/>
      <c r="F19" s="104">
        <f>F20+F21</f>
        <v>589180.60000000009</v>
      </c>
      <c r="G19" s="75">
        <f t="shared" ref="G19:I19" si="1">G20+G21</f>
        <v>606257.98</v>
      </c>
      <c r="H19" s="75">
        <f t="shared" si="1"/>
        <v>621414.43000000005</v>
      </c>
      <c r="I19" s="112">
        <f t="shared" si="1"/>
        <v>636949.80000000005</v>
      </c>
    </row>
    <row r="20" spans="1:9" s="94" customFormat="1" ht="16.5" customHeight="1">
      <c r="A20" s="227">
        <v>31</v>
      </c>
      <c r="B20" s="228"/>
      <c r="C20" s="229"/>
      <c r="D20" s="64" t="s">
        <v>10</v>
      </c>
      <c r="E20" s="102"/>
      <c r="F20" s="110">
        <v>563654.68000000005</v>
      </c>
      <c r="G20" s="36">
        <v>579930.75</v>
      </c>
      <c r="H20" s="36">
        <v>594429.02</v>
      </c>
      <c r="I20" s="38">
        <v>609289.75</v>
      </c>
    </row>
    <row r="21" spans="1:9" s="94" customFormat="1" ht="16.5" customHeight="1">
      <c r="A21" s="227">
        <v>32</v>
      </c>
      <c r="B21" s="228"/>
      <c r="C21" s="229"/>
      <c r="D21" s="64" t="s">
        <v>21</v>
      </c>
      <c r="E21" s="102"/>
      <c r="F21" s="110">
        <v>25525.919999999998</v>
      </c>
      <c r="G21" s="36">
        <v>26327.23</v>
      </c>
      <c r="H21" s="36">
        <v>26985.41</v>
      </c>
      <c r="I21" s="38">
        <v>27660.05</v>
      </c>
    </row>
    <row r="22" spans="1:9" s="94" customFormat="1" ht="29.25" customHeight="1">
      <c r="A22" s="236" t="s">
        <v>120</v>
      </c>
      <c r="B22" s="237"/>
      <c r="C22" s="238"/>
      <c r="D22" s="83" t="s">
        <v>121</v>
      </c>
      <c r="E22" s="84"/>
      <c r="F22" s="85">
        <f>F23+F27+F30+F49+F56+F63+F67+F71+F82+F86</f>
        <v>127241.81</v>
      </c>
      <c r="G22" s="85">
        <f>G23+G27+G30+G49+G56+G63+G67+G71+G82+G86</f>
        <v>126479.88</v>
      </c>
      <c r="H22" s="85">
        <f t="shared" ref="H22" si="2">H23+H27+H30+H49+H56+H63+H67+H71+H82+H86</f>
        <v>129066.02</v>
      </c>
      <c r="I22" s="85">
        <f>I30+I67+I71+I82+I86</f>
        <v>132085.22</v>
      </c>
    </row>
    <row r="23" spans="1:9" s="94" customFormat="1" ht="22.5" customHeight="1">
      <c r="A23" s="224" t="s">
        <v>116</v>
      </c>
      <c r="B23" s="225"/>
      <c r="C23" s="226"/>
      <c r="D23" s="68" t="s">
        <v>117</v>
      </c>
      <c r="E23" s="99"/>
      <c r="F23" s="103">
        <v>1563</v>
      </c>
      <c r="G23" s="90"/>
      <c r="H23" s="90"/>
      <c r="I23" s="91"/>
    </row>
    <row r="24" spans="1:9" s="94" customFormat="1" ht="17.25" customHeight="1">
      <c r="A24" s="206" t="s">
        <v>118</v>
      </c>
      <c r="B24" s="207"/>
      <c r="C24" s="208"/>
      <c r="D24" s="69" t="s">
        <v>119</v>
      </c>
      <c r="E24" s="100"/>
      <c r="F24" s="101">
        <v>1563</v>
      </c>
      <c r="G24" s="81"/>
      <c r="H24" s="81"/>
      <c r="I24" s="82"/>
    </row>
    <row r="25" spans="1:9" s="94" customFormat="1" ht="15" customHeight="1">
      <c r="A25" s="218">
        <v>3</v>
      </c>
      <c r="B25" s="219"/>
      <c r="C25" s="220"/>
      <c r="D25" s="65" t="s">
        <v>10</v>
      </c>
      <c r="E25" s="102"/>
      <c r="F25" s="104">
        <v>1563</v>
      </c>
      <c r="G25" s="41"/>
      <c r="H25" s="41"/>
      <c r="I25" s="51"/>
    </row>
    <row r="26" spans="1:9" s="94" customFormat="1" ht="15" customHeight="1">
      <c r="A26" s="212">
        <v>32</v>
      </c>
      <c r="B26" s="213"/>
      <c r="C26" s="214"/>
      <c r="D26" s="86" t="s">
        <v>21</v>
      </c>
      <c r="E26" s="102"/>
      <c r="F26" s="110">
        <v>1563</v>
      </c>
      <c r="G26" s="41"/>
      <c r="H26" s="41"/>
      <c r="I26" s="51"/>
    </row>
    <row r="27" spans="1:9" s="94" customFormat="1" ht="21.75" customHeight="1">
      <c r="A27" s="224" t="s">
        <v>122</v>
      </c>
      <c r="B27" s="225"/>
      <c r="C27" s="226"/>
      <c r="D27" s="68" t="s">
        <v>123</v>
      </c>
      <c r="E27" s="105"/>
      <c r="F27" s="103">
        <v>375</v>
      </c>
      <c r="G27" s="77"/>
      <c r="H27" s="77"/>
      <c r="I27" s="78"/>
    </row>
    <row r="28" spans="1:9" s="94" customFormat="1" ht="15" customHeight="1">
      <c r="A28" s="233">
        <v>4</v>
      </c>
      <c r="B28" s="234"/>
      <c r="C28" s="235"/>
      <c r="D28" s="27" t="s">
        <v>12</v>
      </c>
      <c r="E28" s="106"/>
      <c r="F28" s="104">
        <v>375</v>
      </c>
      <c r="G28" s="41"/>
      <c r="H28" s="41"/>
      <c r="I28" s="51"/>
    </row>
    <row r="29" spans="1:9" s="94" customFormat="1" ht="15" customHeight="1">
      <c r="A29" s="221">
        <v>42</v>
      </c>
      <c r="B29" s="222"/>
      <c r="C29" s="223"/>
      <c r="D29" s="86" t="s">
        <v>124</v>
      </c>
      <c r="E29" s="106"/>
      <c r="F29" s="98">
        <v>375</v>
      </c>
      <c r="G29" s="41"/>
      <c r="H29" s="41"/>
      <c r="I29" s="51"/>
    </row>
    <row r="30" spans="1:9" s="94" customFormat="1" ht="21.75" customHeight="1">
      <c r="A30" s="224" t="s">
        <v>125</v>
      </c>
      <c r="B30" s="225"/>
      <c r="C30" s="226"/>
      <c r="D30" s="68" t="s">
        <v>126</v>
      </c>
      <c r="E30" s="107"/>
      <c r="F30" s="103">
        <f>F31+F34+F37+F40+F46</f>
        <v>28843.53</v>
      </c>
      <c r="G30" s="123">
        <f t="shared" ref="G30:I30" si="3">G31+G34+G37+G40+G46</f>
        <v>22279.88</v>
      </c>
      <c r="H30" s="123">
        <f t="shared" si="3"/>
        <v>22568.52</v>
      </c>
      <c r="I30" s="124">
        <f t="shared" si="3"/>
        <v>22925.25</v>
      </c>
    </row>
    <row r="31" spans="1:9" s="94" customFormat="1" ht="15" customHeight="1">
      <c r="A31" s="206" t="s">
        <v>127</v>
      </c>
      <c r="B31" s="207"/>
      <c r="C31" s="208"/>
      <c r="D31" s="69" t="s">
        <v>128</v>
      </c>
      <c r="E31" s="108"/>
      <c r="F31" s="101">
        <v>1212.96</v>
      </c>
      <c r="G31" s="71"/>
      <c r="H31" s="71"/>
      <c r="I31" s="72"/>
    </row>
    <row r="32" spans="1:9" s="94" customFormat="1" ht="15" customHeight="1">
      <c r="A32" s="218">
        <v>3</v>
      </c>
      <c r="B32" s="219"/>
      <c r="C32" s="220"/>
      <c r="D32" s="27" t="s">
        <v>10</v>
      </c>
      <c r="E32" s="106"/>
      <c r="F32" s="111">
        <v>1212.96</v>
      </c>
      <c r="G32" s="41"/>
      <c r="H32" s="41"/>
      <c r="I32" s="51"/>
    </row>
    <row r="33" spans="1:9" s="94" customFormat="1" ht="15" customHeight="1">
      <c r="A33" s="212">
        <v>32</v>
      </c>
      <c r="B33" s="213"/>
      <c r="C33" s="214"/>
      <c r="D33" s="86" t="s">
        <v>21</v>
      </c>
      <c r="E33" s="106"/>
      <c r="F33" s="98">
        <v>1212.96</v>
      </c>
      <c r="G33" s="41"/>
      <c r="H33" s="41"/>
      <c r="I33" s="51"/>
    </row>
    <row r="34" spans="1:9" s="94" customFormat="1" ht="15" customHeight="1">
      <c r="A34" s="206" t="s">
        <v>129</v>
      </c>
      <c r="B34" s="207"/>
      <c r="C34" s="208"/>
      <c r="D34" s="69" t="s">
        <v>130</v>
      </c>
      <c r="E34" s="108"/>
      <c r="F34" s="101">
        <v>5230.6899999999996</v>
      </c>
      <c r="G34" s="71"/>
      <c r="H34" s="71"/>
      <c r="I34" s="72"/>
    </row>
    <row r="35" spans="1:9" s="94" customFormat="1" ht="15" customHeight="1">
      <c r="A35" s="218">
        <v>3</v>
      </c>
      <c r="B35" s="219"/>
      <c r="C35" s="220"/>
      <c r="D35" s="27" t="s">
        <v>10</v>
      </c>
      <c r="E35" s="106"/>
      <c r="F35" s="104">
        <v>5230.6899999999996</v>
      </c>
      <c r="G35" s="41"/>
      <c r="H35" s="41"/>
      <c r="I35" s="51"/>
    </row>
    <row r="36" spans="1:9" s="94" customFormat="1" ht="15" customHeight="1">
      <c r="A36" s="212">
        <v>32</v>
      </c>
      <c r="B36" s="213"/>
      <c r="C36" s="214"/>
      <c r="D36" s="86" t="s">
        <v>21</v>
      </c>
      <c r="E36" s="106"/>
      <c r="F36" s="98">
        <v>5230.6899999999996</v>
      </c>
      <c r="G36" s="41"/>
      <c r="H36" s="41"/>
      <c r="I36" s="51"/>
    </row>
    <row r="37" spans="1:9" s="94" customFormat="1" ht="15" customHeight="1">
      <c r="A37" s="206" t="s">
        <v>131</v>
      </c>
      <c r="B37" s="207"/>
      <c r="C37" s="208"/>
      <c r="D37" s="69" t="s">
        <v>132</v>
      </c>
      <c r="E37" s="108"/>
      <c r="F37" s="101">
        <v>54.49</v>
      </c>
      <c r="G37" s="95">
        <v>554.49</v>
      </c>
      <c r="H37" s="95">
        <v>300</v>
      </c>
      <c r="I37" s="109">
        <v>100</v>
      </c>
    </row>
    <row r="38" spans="1:9" s="94" customFormat="1" ht="15" customHeight="1">
      <c r="A38" s="218">
        <v>3</v>
      </c>
      <c r="B38" s="219"/>
      <c r="C38" s="220"/>
      <c r="D38" s="27" t="s">
        <v>10</v>
      </c>
      <c r="E38" s="106"/>
      <c r="F38" s="104">
        <v>54.49</v>
      </c>
      <c r="G38" s="43">
        <v>554.49</v>
      </c>
      <c r="H38" s="43">
        <v>300</v>
      </c>
      <c r="I38" s="47">
        <v>100</v>
      </c>
    </row>
    <row r="39" spans="1:9" s="94" customFormat="1" ht="15" customHeight="1">
      <c r="A39" s="212">
        <v>32</v>
      </c>
      <c r="B39" s="213"/>
      <c r="C39" s="214"/>
      <c r="D39" s="86" t="s">
        <v>21</v>
      </c>
      <c r="E39" s="106"/>
      <c r="F39" s="98">
        <v>54.49</v>
      </c>
      <c r="G39" s="41">
        <v>554.49</v>
      </c>
      <c r="H39" s="41">
        <v>300</v>
      </c>
      <c r="I39" s="51">
        <v>100</v>
      </c>
    </row>
    <row r="40" spans="1:9" s="94" customFormat="1" ht="15" customHeight="1">
      <c r="A40" s="206" t="s">
        <v>114</v>
      </c>
      <c r="B40" s="207"/>
      <c r="C40" s="208"/>
      <c r="D40" s="69" t="s">
        <v>115</v>
      </c>
      <c r="E40" s="108"/>
      <c r="F40" s="101">
        <f>F41+F44</f>
        <v>2345.39</v>
      </c>
      <c r="G40" s="95">
        <f t="shared" ref="G40:I40" si="4">G41+G44</f>
        <v>1725.3899999999999</v>
      </c>
      <c r="H40" s="95">
        <f t="shared" si="4"/>
        <v>1768.5200000000002</v>
      </c>
      <c r="I40" s="109">
        <f t="shared" si="4"/>
        <v>1812.75</v>
      </c>
    </row>
    <row r="41" spans="1:9" s="94" customFormat="1" ht="15" customHeight="1">
      <c r="A41" s="218">
        <v>3</v>
      </c>
      <c r="B41" s="219"/>
      <c r="C41" s="220"/>
      <c r="D41" s="27" t="s">
        <v>10</v>
      </c>
      <c r="E41" s="106"/>
      <c r="F41" s="104">
        <f>F42+F43</f>
        <v>1681.7799999999997</v>
      </c>
      <c r="G41" s="43">
        <f t="shared" ref="G41:I41" si="5">G42+G43</f>
        <v>1061.78</v>
      </c>
      <c r="H41" s="43">
        <f t="shared" si="5"/>
        <v>1088.3200000000002</v>
      </c>
      <c r="I41" s="47">
        <f t="shared" si="5"/>
        <v>1115.54</v>
      </c>
    </row>
    <row r="42" spans="1:9" s="94" customFormat="1" ht="15" customHeight="1">
      <c r="A42" s="212">
        <v>31</v>
      </c>
      <c r="B42" s="213"/>
      <c r="C42" s="214"/>
      <c r="D42" s="86" t="s">
        <v>11</v>
      </c>
      <c r="E42" s="106"/>
      <c r="F42" s="98">
        <v>1093.6099999999999</v>
      </c>
      <c r="G42" s="41">
        <v>663.61</v>
      </c>
      <c r="H42" s="41">
        <v>680.2</v>
      </c>
      <c r="I42" s="51">
        <v>697.21</v>
      </c>
    </row>
    <row r="43" spans="1:9" s="94" customFormat="1" ht="15" customHeight="1">
      <c r="A43" s="212">
        <v>32</v>
      </c>
      <c r="B43" s="213"/>
      <c r="C43" s="214"/>
      <c r="D43" s="86" t="s">
        <v>21</v>
      </c>
      <c r="E43" s="106"/>
      <c r="F43" s="98">
        <v>588.16999999999996</v>
      </c>
      <c r="G43" s="41">
        <v>398.17</v>
      </c>
      <c r="H43" s="41">
        <v>408.12</v>
      </c>
      <c r="I43" s="51">
        <v>418.33</v>
      </c>
    </row>
    <row r="44" spans="1:9" s="94" customFormat="1" ht="15" customHeight="1">
      <c r="A44" s="218">
        <v>4</v>
      </c>
      <c r="B44" s="219"/>
      <c r="C44" s="220"/>
      <c r="D44" s="27" t="s">
        <v>12</v>
      </c>
      <c r="E44" s="106"/>
      <c r="F44" s="104">
        <v>663.61</v>
      </c>
      <c r="G44" s="43">
        <v>663.61</v>
      </c>
      <c r="H44" s="43">
        <v>680.2</v>
      </c>
      <c r="I44" s="47">
        <v>697.21</v>
      </c>
    </row>
    <row r="45" spans="1:9" ht="18" customHeight="1">
      <c r="A45" s="212">
        <v>42</v>
      </c>
      <c r="B45" s="213"/>
      <c r="C45" s="214"/>
      <c r="D45" s="86" t="s">
        <v>133</v>
      </c>
      <c r="E45" s="92"/>
      <c r="F45" s="98">
        <v>663.61</v>
      </c>
      <c r="G45" s="41">
        <v>663.61</v>
      </c>
      <c r="H45" s="41">
        <v>680.2</v>
      </c>
      <c r="I45" s="51">
        <v>697.21</v>
      </c>
    </row>
    <row r="46" spans="1:9" ht="15" customHeight="1">
      <c r="A46" s="206" t="s">
        <v>134</v>
      </c>
      <c r="B46" s="207"/>
      <c r="C46" s="208"/>
      <c r="D46" s="69" t="s">
        <v>135</v>
      </c>
      <c r="E46" s="108"/>
      <c r="F46" s="101">
        <v>20000</v>
      </c>
      <c r="G46" s="95">
        <v>20000</v>
      </c>
      <c r="H46" s="95">
        <v>20500</v>
      </c>
      <c r="I46" s="109">
        <v>21012.5</v>
      </c>
    </row>
    <row r="47" spans="1:9" ht="15" customHeight="1">
      <c r="A47" s="218">
        <v>3</v>
      </c>
      <c r="B47" s="219"/>
      <c r="C47" s="220"/>
      <c r="D47" s="86" t="s">
        <v>10</v>
      </c>
      <c r="E47" s="92"/>
      <c r="F47" s="104">
        <v>20000</v>
      </c>
      <c r="G47" s="43">
        <v>20000</v>
      </c>
      <c r="H47" s="43">
        <v>20500</v>
      </c>
      <c r="I47" s="47">
        <v>21012.5</v>
      </c>
    </row>
    <row r="48" spans="1:9" ht="22.5" customHeight="1">
      <c r="A48" s="212">
        <v>37</v>
      </c>
      <c r="B48" s="213"/>
      <c r="C48" s="214"/>
      <c r="D48" s="86" t="s">
        <v>136</v>
      </c>
      <c r="E48" s="92"/>
      <c r="F48" s="98">
        <v>20000</v>
      </c>
      <c r="G48" s="41">
        <v>20000</v>
      </c>
      <c r="H48" s="41">
        <v>20500</v>
      </c>
      <c r="I48" s="51">
        <v>21012.5</v>
      </c>
    </row>
    <row r="49" spans="1:9" ht="22.5" customHeight="1">
      <c r="A49" s="203" t="s">
        <v>137</v>
      </c>
      <c r="B49" s="204"/>
      <c r="C49" s="205"/>
      <c r="D49" s="114" t="s">
        <v>138</v>
      </c>
      <c r="E49" s="115"/>
      <c r="F49" s="116">
        <f>F50+F53</f>
        <v>3493.92</v>
      </c>
      <c r="G49" s="117">
        <v>200</v>
      </c>
      <c r="H49" s="117"/>
      <c r="I49" s="118"/>
    </row>
    <row r="50" spans="1:9" ht="15" customHeight="1">
      <c r="A50" s="206" t="s">
        <v>129</v>
      </c>
      <c r="B50" s="207"/>
      <c r="C50" s="208"/>
      <c r="D50" s="69" t="s">
        <v>130</v>
      </c>
      <c r="E50" s="108"/>
      <c r="F50" s="101">
        <v>2000</v>
      </c>
      <c r="G50" s="95"/>
      <c r="H50" s="95"/>
      <c r="I50" s="109"/>
    </row>
    <row r="51" spans="1:9" ht="15" customHeight="1">
      <c r="A51" s="209">
        <v>3</v>
      </c>
      <c r="B51" s="210"/>
      <c r="C51" s="211"/>
      <c r="D51" s="86" t="s">
        <v>10</v>
      </c>
      <c r="E51" s="106"/>
      <c r="F51" s="104">
        <v>2000</v>
      </c>
      <c r="G51" s="119"/>
      <c r="H51" s="119"/>
      <c r="I51" s="120"/>
    </row>
    <row r="52" spans="1:9" ht="15" customHeight="1">
      <c r="A52" s="212">
        <v>32</v>
      </c>
      <c r="B52" s="213"/>
      <c r="C52" s="214"/>
      <c r="D52" s="86" t="s">
        <v>21</v>
      </c>
      <c r="E52" s="106"/>
      <c r="F52" s="98">
        <v>2000</v>
      </c>
      <c r="G52" s="119"/>
      <c r="H52" s="119"/>
      <c r="I52" s="120"/>
    </row>
    <row r="53" spans="1:9" ht="15" customHeight="1">
      <c r="A53" s="206" t="s">
        <v>131</v>
      </c>
      <c r="B53" s="207"/>
      <c r="C53" s="208"/>
      <c r="D53" s="69" t="s">
        <v>132</v>
      </c>
      <c r="E53" s="121"/>
      <c r="F53" s="101">
        <v>1493.92</v>
      </c>
      <c r="G53" s="81">
        <v>200</v>
      </c>
      <c r="H53" s="81"/>
      <c r="I53" s="82"/>
    </row>
    <row r="54" spans="1:9" ht="15" customHeight="1">
      <c r="A54" s="218">
        <v>4</v>
      </c>
      <c r="B54" s="219"/>
      <c r="C54" s="220"/>
      <c r="D54" s="27" t="s">
        <v>139</v>
      </c>
      <c r="E54" s="92"/>
      <c r="F54" s="98">
        <v>1493.92</v>
      </c>
      <c r="G54" s="41">
        <v>200</v>
      </c>
      <c r="H54" s="41"/>
      <c r="I54" s="51"/>
    </row>
    <row r="55" spans="1:9" ht="15" customHeight="1">
      <c r="A55" s="212">
        <v>42</v>
      </c>
      <c r="B55" s="213"/>
      <c r="C55" s="214"/>
      <c r="D55" s="86" t="s">
        <v>140</v>
      </c>
      <c r="E55" s="92"/>
      <c r="F55" s="98">
        <v>1493.92</v>
      </c>
      <c r="G55" s="41">
        <v>200</v>
      </c>
      <c r="H55" s="41"/>
      <c r="I55" s="51"/>
    </row>
    <row r="56" spans="1:9" ht="20.25" customHeight="1">
      <c r="A56" s="203" t="s">
        <v>143</v>
      </c>
      <c r="B56" s="204"/>
      <c r="C56" s="205"/>
      <c r="D56" s="114" t="s">
        <v>144</v>
      </c>
      <c r="E56" s="115"/>
      <c r="F56" s="128">
        <f>F57+F60</f>
        <v>16567</v>
      </c>
      <c r="G56" s="117"/>
      <c r="H56" s="117"/>
      <c r="I56" s="118"/>
    </row>
    <row r="57" spans="1:9" ht="15" customHeight="1">
      <c r="A57" s="206" t="s">
        <v>141</v>
      </c>
      <c r="B57" s="207"/>
      <c r="C57" s="208"/>
      <c r="D57" s="69" t="s">
        <v>142</v>
      </c>
      <c r="E57" s="93"/>
      <c r="F57" s="101">
        <v>3862</v>
      </c>
      <c r="G57" s="71"/>
      <c r="H57" s="71"/>
      <c r="I57" s="72"/>
    </row>
    <row r="58" spans="1:9" ht="15" customHeight="1">
      <c r="A58" s="209">
        <v>3</v>
      </c>
      <c r="B58" s="210"/>
      <c r="C58" s="211"/>
      <c r="D58" s="86" t="s">
        <v>10</v>
      </c>
      <c r="E58" s="92"/>
      <c r="F58" s="104">
        <v>3862</v>
      </c>
      <c r="G58" s="41"/>
      <c r="H58" s="41"/>
      <c r="I58" s="51"/>
    </row>
    <row r="59" spans="1:9" ht="15" customHeight="1">
      <c r="A59" s="212">
        <v>32</v>
      </c>
      <c r="B59" s="213"/>
      <c r="C59" s="214"/>
      <c r="D59" s="86" t="s">
        <v>21</v>
      </c>
      <c r="E59" s="92"/>
      <c r="F59" s="98">
        <v>3862</v>
      </c>
      <c r="G59" s="41"/>
      <c r="H59" s="41"/>
      <c r="I59" s="51"/>
    </row>
    <row r="60" spans="1:9" ht="15" customHeight="1">
      <c r="A60" s="206" t="s">
        <v>145</v>
      </c>
      <c r="B60" s="207"/>
      <c r="C60" s="208"/>
      <c r="D60" s="69" t="s">
        <v>146</v>
      </c>
      <c r="E60" s="93"/>
      <c r="F60" s="101">
        <v>12705</v>
      </c>
      <c r="G60" s="71"/>
      <c r="H60" s="71"/>
      <c r="I60" s="72"/>
    </row>
    <row r="61" spans="1:9" ht="15" customHeight="1">
      <c r="A61" s="209">
        <v>3</v>
      </c>
      <c r="B61" s="210"/>
      <c r="C61" s="211"/>
      <c r="D61" s="86" t="s">
        <v>10</v>
      </c>
      <c r="E61" s="92"/>
      <c r="F61" s="98">
        <v>12705</v>
      </c>
      <c r="G61" s="41"/>
      <c r="H61" s="41"/>
      <c r="I61" s="51"/>
    </row>
    <row r="62" spans="1:9" ht="15" customHeight="1">
      <c r="A62" s="212">
        <v>32</v>
      </c>
      <c r="B62" s="213"/>
      <c r="C62" s="214"/>
      <c r="D62" s="86" t="s">
        <v>21</v>
      </c>
      <c r="E62" s="92"/>
      <c r="F62" s="98">
        <v>12705</v>
      </c>
      <c r="G62" s="41"/>
      <c r="H62" s="41"/>
      <c r="I62" s="51"/>
    </row>
    <row r="63" spans="1:9" ht="19.5" customHeight="1">
      <c r="A63" s="203" t="s">
        <v>147</v>
      </c>
      <c r="B63" s="204"/>
      <c r="C63" s="205"/>
      <c r="D63" s="114" t="s">
        <v>148</v>
      </c>
      <c r="E63" s="115"/>
      <c r="F63" s="103">
        <v>331.25</v>
      </c>
      <c r="G63" s="77"/>
      <c r="H63" s="77"/>
      <c r="I63" s="78"/>
    </row>
    <row r="64" spans="1:9" ht="15" customHeight="1">
      <c r="A64" s="206" t="s">
        <v>118</v>
      </c>
      <c r="B64" s="207"/>
      <c r="C64" s="208"/>
      <c r="D64" s="69" t="s">
        <v>119</v>
      </c>
      <c r="E64" s="93"/>
      <c r="F64" s="101">
        <v>331.25</v>
      </c>
      <c r="G64" s="71"/>
      <c r="H64" s="71"/>
      <c r="I64" s="72"/>
    </row>
    <row r="65" spans="1:9" ht="15" customHeight="1">
      <c r="A65" s="209">
        <v>3</v>
      </c>
      <c r="B65" s="210"/>
      <c r="C65" s="211"/>
      <c r="D65" s="86" t="s">
        <v>10</v>
      </c>
      <c r="E65" s="92"/>
      <c r="F65" s="98">
        <v>331.25</v>
      </c>
      <c r="G65" s="41"/>
      <c r="H65" s="41"/>
      <c r="I65" s="51"/>
    </row>
    <row r="66" spans="1:9" ht="15" customHeight="1">
      <c r="A66" s="212">
        <v>32</v>
      </c>
      <c r="B66" s="213"/>
      <c r="C66" s="214"/>
      <c r="D66" s="86" t="s">
        <v>21</v>
      </c>
      <c r="E66" s="92"/>
      <c r="F66" s="98">
        <v>331.25</v>
      </c>
      <c r="G66" s="41"/>
      <c r="H66" s="41"/>
      <c r="I66" s="51"/>
    </row>
    <row r="67" spans="1:9" ht="21" customHeight="1">
      <c r="A67" s="203" t="s">
        <v>149</v>
      </c>
      <c r="B67" s="204"/>
      <c r="C67" s="205"/>
      <c r="D67" s="114" t="s">
        <v>150</v>
      </c>
      <c r="E67" s="89"/>
      <c r="F67" s="103">
        <v>20000</v>
      </c>
      <c r="G67" s="123">
        <v>20000</v>
      </c>
      <c r="H67" s="123">
        <v>20500</v>
      </c>
      <c r="I67" s="124">
        <v>21012.5</v>
      </c>
    </row>
    <row r="68" spans="1:9" ht="15" customHeight="1">
      <c r="A68" s="206" t="s">
        <v>114</v>
      </c>
      <c r="B68" s="207"/>
      <c r="C68" s="208"/>
      <c r="D68" s="69" t="s">
        <v>115</v>
      </c>
      <c r="E68" s="93"/>
      <c r="F68" s="101">
        <v>20000</v>
      </c>
      <c r="G68" s="81">
        <v>20000</v>
      </c>
      <c r="H68" s="81">
        <v>20500</v>
      </c>
      <c r="I68" s="82">
        <v>21012.5</v>
      </c>
    </row>
    <row r="69" spans="1:9" ht="15" customHeight="1">
      <c r="A69" s="218">
        <v>4</v>
      </c>
      <c r="B69" s="219"/>
      <c r="C69" s="220"/>
      <c r="D69" s="86" t="s">
        <v>12</v>
      </c>
      <c r="E69" s="92"/>
      <c r="F69" s="98">
        <v>20000</v>
      </c>
      <c r="G69" s="41">
        <v>20000</v>
      </c>
      <c r="H69" s="41">
        <v>20500</v>
      </c>
      <c r="I69" s="51">
        <v>21012.5</v>
      </c>
    </row>
    <row r="70" spans="1:9" ht="15" customHeight="1">
      <c r="A70" s="212">
        <v>42</v>
      </c>
      <c r="B70" s="213"/>
      <c r="C70" s="214"/>
      <c r="D70" s="86" t="s">
        <v>151</v>
      </c>
      <c r="E70" s="92"/>
      <c r="F70" s="98">
        <v>20000</v>
      </c>
      <c r="G70" s="41">
        <v>20000</v>
      </c>
      <c r="H70" s="41">
        <v>20500</v>
      </c>
      <c r="I70" s="51">
        <v>21012.5</v>
      </c>
    </row>
    <row r="71" spans="1:9" ht="19.5" customHeight="1">
      <c r="A71" s="203" t="s">
        <v>152</v>
      </c>
      <c r="B71" s="204"/>
      <c r="C71" s="205"/>
      <c r="D71" s="114" t="s">
        <v>153</v>
      </c>
      <c r="E71" s="89"/>
      <c r="F71" s="103">
        <v>25400</v>
      </c>
      <c r="G71" s="123">
        <v>34600</v>
      </c>
      <c r="H71" s="123">
        <v>35362.5</v>
      </c>
      <c r="I71" s="124">
        <v>36246.589999999997</v>
      </c>
    </row>
    <row r="72" spans="1:9" ht="15" customHeight="1">
      <c r="A72" s="206" t="s">
        <v>129</v>
      </c>
      <c r="B72" s="207"/>
      <c r="C72" s="208"/>
      <c r="D72" s="113" t="s">
        <v>130</v>
      </c>
      <c r="E72" s="88"/>
      <c r="F72" s="101">
        <v>5000</v>
      </c>
      <c r="G72" s="95">
        <v>7000</v>
      </c>
      <c r="H72" s="95">
        <v>7175</v>
      </c>
      <c r="I72" s="109">
        <v>7354.38</v>
      </c>
    </row>
    <row r="73" spans="1:9" ht="15" customHeight="1">
      <c r="A73" s="212">
        <v>32</v>
      </c>
      <c r="B73" s="213"/>
      <c r="C73" s="214"/>
      <c r="D73" s="86" t="s">
        <v>21</v>
      </c>
      <c r="E73" s="87"/>
      <c r="F73" s="98">
        <v>5000</v>
      </c>
      <c r="G73" s="125">
        <v>7000</v>
      </c>
      <c r="H73" s="125">
        <v>7175</v>
      </c>
      <c r="I73" s="126">
        <v>7354.38</v>
      </c>
    </row>
    <row r="74" spans="1:9" ht="15" customHeight="1">
      <c r="A74" s="206" t="s">
        <v>131</v>
      </c>
      <c r="B74" s="207"/>
      <c r="C74" s="208"/>
      <c r="D74" s="69" t="s">
        <v>132</v>
      </c>
      <c r="E74" s="88"/>
      <c r="F74" s="101">
        <v>290.79000000000002</v>
      </c>
      <c r="G74" s="95">
        <v>1100</v>
      </c>
      <c r="H74" s="95">
        <v>1025</v>
      </c>
      <c r="I74" s="109">
        <v>1050.6300000000001</v>
      </c>
    </row>
    <row r="75" spans="1:9" ht="15" customHeight="1">
      <c r="A75" s="209">
        <v>3</v>
      </c>
      <c r="B75" s="210"/>
      <c r="C75" s="211"/>
      <c r="D75" s="86" t="s">
        <v>10</v>
      </c>
      <c r="E75" s="87"/>
      <c r="F75" s="98">
        <v>290.79000000000002</v>
      </c>
      <c r="G75" s="125">
        <v>1100</v>
      </c>
      <c r="H75" s="125">
        <v>1025</v>
      </c>
      <c r="I75" s="126">
        <v>1050.6300000000001</v>
      </c>
    </row>
    <row r="76" spans="1:9" ht="15" customHeight="1">
      <c r="A76" s="215">
        <v>31</v>
      </c>
      <c r="B76" s="216"/>
      <c r="C76" s="217"/>
      <c r="D76" s="127" t="s">
        <v>11</v>
      </c>
      <c r="E76" s="87"/>
      <c r="F76" s="98">
        <v>290.79000000000002</v>
      </c>
      <c r="G76" s="125">
        <v>100</v>
      </c>
      <c r="H76" s="119"/>
      <c r="I76" s="120"/>
    </row>
    <row r="77" spans="1:9" ht="15" customHeight="1">
      <c r="A77" s="215">
        <v>32</v>
      </c>
      <c r="B77" s="216"/>
      <c r="C77" s="217"/>
      <c r="D77" s="127" t="s">
        <v>21</v>
      </c>
      <c r="E77" s="87"/>
      <c r="F77" s="104"/>
      <c r="G77" s="41">
        <v>1000</v>
      </c>
      <c r="H77" s="41">
        <v>1025</v>
      </c>
      <c r="I77" s="51">
        <v>1050.6300000000001</v>
      </c>
    </row>
    <row r="78" spans="1:9" ht="15" customHeight="1">
      <c r="A78" s="206" t="s">
        <v>134</v>
      </c>
      <c r="B78" s="207"/>
      <c r="C78" s="208"/>
      <c r="D78" s="168" t="s">
        <v>135</v>
      </c>
      <c r="E78" s="88"/>
      <c r="F78" s="101">
        <v>20109.21</v>
      </c>
      <c r="G78" s="81">
        <v>26500</v>
      </c>
      <c r="H78" s="81">
        <v>27162.5</v>
      </c>
      <c r="I78" s="82">
        <v>27841.58</v>
      </c>
    </row>
    <row r="79" spans="1:9" ht="15" customHeight="1">
      <c r="A79" s="209">
        <v>3</v>
      </c>
      <c r="B79" s="210"/>
      <c r="C79" s="211"/>
      <c r="D79" s="86" t="s">
        <v>10</v>
      </c>
      <c r="E79" s="87"/>
      <c r="F79" s="98">
        <v>20109.21</v>
      </c>
      <c r="G79" s="41">
        <v>26500</v>
      </c>
      <c r="H79" s="41">
        <v>27162.5</v>
      </c>
      <c r="I79" s="51">
        <v>27841.58</v>
      </c>
    </row>
    <row r="80" spans="1:9" ht="15" customHeight="1">
      <c r="A80" s="212">
        <v>31</v>
      </c>
      <c r="B80" s="213"/>
      <c r="C80" s="214"/>
      <c r="D80" s="86" t="s">
        <v>11</v>
      </c>
      <c r="E80" s="92"/>
      <c r="F80" s="98">
        <v>19109.21</v>
      </c>
      <c r="G80" s="41">
        <v>24400</v>
      </c>
      <c r="H80" s="41">
        <v>25010</v>
      </c>
      <c r="I80" s="51">
        <v>25635.26</v>
      </c>
    </row>
    <row r="81" spans="1:9" ht="15" customHeight="1">
      <c r="A81" s="212">
        <v>32</v>
      </c>
      <c r="B81" s="213"/>
      <c r="C81" s="214"/>
      <c r="D81" s="86" t="s">
        <v>21</v>
      </c>
      <c r="E81" s="92"/>
      <c r="F81" s="98">
        <v>1000</v>
      </c>
      <c r="G81" s="41">
        <v>2100</v>
      </c>
      <c r="H81" s="41">
        <v>2152</v>
      </c>
      <c r="I81" s="51">
        <v>2306.3200000000002</v>
      </c>
    </row>
    <row r="82" spans="1:9" ht="18.75" customHeight="1">
      <c r="A82" s="203" t="s">
        <v>154</v>
      </c>
      <c r="B82" s="204"/>
      <c r="C82" s="205"/>
      <c r="D82" s="114" t="s">
        <v>155</v>
      </c>
      <c r="E82" s="89"/>
      <c r="F82" s="103">
        <v>30306.639999999999</v>
      </c>
      <c r="G82" s="90">
        <v>49000</v>
      </c>
      <c r="H82" s="90">
        <v>50225</v>
      </c>
      <c r="I82" s="91">
        <v>51480.63</v>
      </c>
    </row>
    <row r="83" spans="1:9" ht="15" customHeight="1">
      <c r="A83" s="206" t="s">
        <v>114</v>
      </c>
      <c r="B83" s="207"/>
      <c r="C83" s="208"/>
      <c r="D83" s="122"/>
      <c r="E83" s="93"/>
      <c r="F83" s="101">
        <v>30306.639999999999</v>
      </c>
      <c r="G83" s="81">
        <v>49000</v>
      </c>
      <c r="H83" s="81">
        <v>50225</v>
      </c>
      <c r="I83" s="82">
        <v>51480.63</v>
      </c>
    </row>
    <row r="84" spans="1:9" ht="15" customHeight="1">
      <c r="A84" s="209">
        <v>3</v>
      </c>
      <c r="B84" s="210"/>
      <c r="C84" s="211"/>
      <c r="D84" s="86" t="s">
        <v>10</v>
      </c>
      <c r="E84" s="92"/>
      <c r="F84" s="98">
        <v>30306.639999999999</v>
      </c>
      <c r="G84" s="41">
        <v>49000</v>
      </c>
      <c r="H84" s="41">
        <v>50225</v>
      </c>
      <c r="I84" s="51">
        <v>51480.63</v>
      </c>
    </row>
    <row r="85" spans="1:9" ht="15" customHeight="1">
      <c r="A85" s="212">
        <v>32</v>
      </c>
      <c r="B85" s="213"/>
      <c r="C85" s="214"/>
      <c r="D85" s="86" t="s">
        <v>21</v>
      </c>
      <c r="E85" s="92"/>
      <c r="F85" s="98">
        <v>30306.639999999999</v>
      </c>
      <c r="G85" s="41">
        <v>49000</v>
      </c>
      <c r="H85" s="41">
        <v>50225</v>
      </c>
      <c r="I85" s="51">
        <v>51480.63</v>
      </c>
    </row>
    <row r="86" spans="1:9" ht="19.5" customHeight="1">
      <c r="A86" s="203" t="s">
        <v>156</v>
      </c>
      <c r="B86" s="204"/>
      <c r="C86" s="205"/>
      <c r="D86" s="114" t="s">
        <v>157</v>
      </c>
      <c r="E86" s="89"/>
      <c r="F86" s="103">
        <v>361.47</v>
      </c>
      <c r="G86" s="90">
        <v>400</v>
      </c>
      <c r="H86" s="90">
        <v>410</v>
      </c>
      <c r="I86" s="91">
        <v>420.25</v>
      </c>
    </row>
    <row r="87" spans="1:9" ht="15" customHeight="1">
      <c r="A87" s="206" t="s">
        <v>114</v>
      </c>
      <c r="B87" s="207"/>
      <c r="C87" s="208"/>
      <c r="D87" s="122" t="s">
        <v>115</v>
      </c>
      <c r="E87" s="93"/>
      <c r="F87" s="101">
        <v>361.47</v>
      </c>
      <c r="G87" s="81">
        <v>400</v>
      </c>
      <c r="H87" s="81">
        <v>410</v>
      </c>
      <c r="I87" s="82">
        <v>420.25</v>
      </c>
    </row>
    <row r="88" spans="1:9" ht="15" customHeight="1">
      <c r="A88" s="209">
        <v>3</v>
      </c>
      <c r="B88" s="210"/>
      <c r="C88" s="211"/>
      <c r="D88" s="86" t="s">
        <v>10</v>
      </c>
      <c r="E88" s="92"/>
      <c r="F88" s="98">
        <v>361.47</v>
      </c>
      <c r="G88" s="41">
        <v>400</v>
      </c>
      <c r="H88" s="41">
        <v>410</v>
      </c>
      <c r="I88" s="51">
        <v>420.25</v>
      </c>
    </row>
    <row r="89" spans="1:9" ht="15" customHeight="1">
      <c r="A89" s="212">
        <v>38</v>
      </c>
      <c r="B89" s="213"/>
      <c r="C89" s="214"/>
      <c r="D89" s="86" t="s">
        <v>158</v>
      </c>
      <c r="E89" s="92"/>
      <c r="F89" s="98">
        <v>361.47</v>
      </c>
      <c r="G89" s="41">
        <v>400</v>
      </c>
      <c r="H89" s="41">
        <v>410</v>
      </c>
      <c r="I89" s="51">
        <v>420.25</v>
      </c>
    </row>
    <row r="90" spans="1:9" ht="15" customHeight="1">
      <c r="A90" s="212"/>
      <c r="B90" s="213"/>
      <c r="C90" s="214"/>
      <c r="D90" s="86"/>
      <c r="E90" s="92"/>
      <c r="F90" s="98"/>
      <c r="G90" s="41"/>
      <c r="H90" s="41"/>
      <c r="I90" s="51"/>
    </row>
    <row r="91" spans="1:9">
      <c r="A91" s="202"/>
      <c r="B91" s="202"/>
      <c r="C91" s="202"/>
    </row>
    <row r="92" spans="1:9" ht="15" customHeight="1">
      <c r="A92" s="196" t="s">
        <v>159</v>
      </c>
      <c r="B92" s="197"/>
      <c r="C92" s="197"/>
      <c r="D92" s="197"/>
      <c r="E92" s="198"/>
      <c r="F92" s="194">
        <f>F22+F6</f>
        <v>818249.44</v>
      </c>
      <c r="G92" s="194">
        <f>G22+G6</f>
        <v>826263.5</v>
      </c>
      <c r="H92" s="194">
        <f>H22+H6</f>
        <v>846344.24000000011</v>
      </c>
      <c r="I92" s="194">
        <f>I22+I6</f>
        <v>867295.42</v>
      </c>
    </row>
    <row r="93" spans="1:9" ht="15" customHeight="1" thickBot="1">
      <c r="A93" s="199"/>
      <c r="B93" s="200"/>
      <c r="C93" s="200"/>
      <c r="D93" s="200"/>
      <c r="E93" s="201"/>
      <c r="F93" s="195"/>
      <c r="G93" s="195"/>
      <c r="H93" s="195"/>
      <c r="I93" s="195"/>
    </row>
    <row r="94" spans="1:9" ht="15.75" thickTop="1">
      <c r="A94" s="239"/>
      <c r="B94" s="239"/>
      <c r="C94" s="239"/>
    </row>
  </sheetData>
  <mergeCells count="95">
    <mergeCell ref="A6:C6"/>
    <mergeCell ref="A7:C7"/>
    <mergeCell ref="A1:I1"/>
    <mergeCell ref="A3:I3"/>
    <mergeCell ref="A5:C5"/>
    <mergeCell ref="A94:C94"/>
    <mergeCell ref="A8:C8"/>
    <mergeCell ref="A9:C9"/>
    <mergeCell ref="A11:C11"/>
    <mergeCell ref="A10:C10"/>
    <mergeCell ref="A12:C12"/>
    <mergeCell ref="A15:C15"/>
    <mergeCell ref="A16:C16"/>
    <mergeCell ref="A20:C20"/>
    <mergeCell ref="A21:C21"/>
    <mergeCell ref="A23:C23"/>
    <mergeCell ref="A24:C24"/>
    <mergeCell ref="A25:C25"/>
    <mergeCell ref="A26:C26"/>
    <mergeCell ref="A27:C27"/>
    <mergeCell ref="A13:C13"/>
    <mergeCell ref="A14:C14"/>
    <mergeCell ref="A17:C17"/>
    <mergeCell ref="A19:C19"/>
    <mergeCell ref="A18:C18"/>
    <mergeCell ref="A28:C28"/>
    <mergeCell ref="A22:C22"/>
    <mergeCell ref="A29:C29"/>
    <mergeCell ref="A30:C30"/>
    <mergeCell ref="A31:C31"/>
    <mergeCell ref="A44:C44"/>
    <mergeCell ref="A45:C45"/>
    <mergeCell ref="A39:C39"/>
    <mergeCell ref="A43:C43"/>
    <mergeCell ref="A40:C40"/>
    <mergeCell ref="A41:C41"/>
    <mergeCell ref="A42:C42"/>
    <mergeCell ref="A35:C35"/>
    <mergeCell ref="A36:C36"/>
    <mergeCell ref="A37:C37"/>
    <mergeCell ref="A38:C38"/>
    <mergeCell ref="A32:C32"/>
    <mergeCell ref="A33:C33"/>
    <mergeCell ref="A34:C34"/>
    <mergeCell ref="A46:C46"/>
    <mergeCell ref="A47:C47"/>
    <mergeCell ref="A48:C48"/>
    <mergeCell ref="A49:C49"/>
    <mergeCell ref="A50:C50"/>
    <mergeCell ref="A53:C53"/>
    <mergeCell ref="A54:C54"/>
    <mergeCell ref="A51:C51"/>
    <mergeCell ref="A52:C52"/>
    <mergeCell ref="A55:C55"/>
    <mergeCell ref="A81:C81"/>
    <mergeCell ref="A57:C57"/>
    <mergeCell ref="A58:C58"/>
    <mergeCell ref="A59:C59"/>
    <mergeCell ref="A60:C60"/>
    <mergeCell ref="A71:C71"/>
    <mergeCell ref="A80:C80"/>
    <mergeCell ref="A67:C67"/>
    <mergeCell ref="A68:C68"/>
    <mergeCell ref="A69:C69"/>
    <mergeCell ref="A70:C70"/>
    <mergeCell ref="A77:C77"/>
    <mergeCell ref="A78:C78"/>
    <mergeCell ref="A56:C56"/>
    <mergeCell ref="A63:C63"/>
    <mergeCell ref="A64:C64"/>
    <mergeCell ref="A65:C65"/>
    <mergeCell ref="A66:C66"/>
    <mergeCell ref="A61:C61"/>
    <mergeCell ref="A62:C62"/>
    <mergeCell ref="A79:C79"/>
    <mergeCell ref="A72:C72"/>
    <mergeCell ref="A73:C73"/>
    <mergeCell ref="A74:C74"/>
    <mergeCell ref="A75:C75"/>
    <mergeCell ref="A76:C76"/>
    <mergeCell ref="A91:C9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F92:F93"/>
    <mergeCell ref="G92:G93"/>
    <mergeCell ref="H92:H93"/>
    <mergeCell ref="I92:I93"/>
    <mergeCell ref="A92:E9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Prihodi i rashodi po izvorima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2023-10-23T06:36:08Z</cp:lastPrinted>
  <dcterms:created xsi:type="dcterms:W3CDTF">2022-08-12T12:51:27Z</dcterms:created>
  <dcterms:modified xsi:type="dcterms:W3CDTF">2023-10-23T06:36:13Z</dcterms:modified>
</cp:coreProperties>
</file>